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ose\Desktop\CARPETA FISCAL\Imajsma\2021\CUENTA PUBLICA 2021\4TO TRIMESTRE 2021\"/>
    </mc:Choice>
  </mc:AlternateContent>
  <bookViews>
    <workbookView xWindow="0" yWindow="0" windowWidth="24000" windowHeight="9030"/>
  </bookViews>
  <sheets>
    <sheet name="Matriz Extendida" sheetId="1" r:id="rId1"/>
  </sheets>
  <definedNames>
    <definedName name="_ftn1" localSheetId="0">#REF!</definedName>
    <definedName name="_ftnref1" localSheetId="0">#REF!</definedName>
    <definedName name="_xlnm.Print_Area" localSheetId="0">'Matriz Extendida'!$A$1:$X$44</definedName>
  </definedNames>
  <calcPr calcId="162913"/>
  <extLst>
    <ext uri="GoogleSheetsCustomDataVersion1">
      <go:sheetsCustomData xmlns:go="http://customooxmlschemas.google.com/" r:id="rId5" roundtripDataSignature="AMtx7minFKnhpXvSKB4M09H1cw1V4zGXwA=="/>
    </ext>
  </extLst>
</workbook>
</file>

<file path=xl/calcChain.xml><?xml version="1.0" encoding="utf-8"?>
<calcChain xmlns="http://schemas.openxmlformats.org/spreadsheetml/2006/main">
  <c r="J7" i="1" l="1"/>
  <c r="I9" i="1"/>
  <c r="J13" i="1"/>
  <c r="I13" i="1"/>
  <c r="G13" i="1"/>
  <c r="J12" i="1"/>
  <c r="I12" i="1"/>
  <c r="G12" i="1"/>
  <c r="J14" i="1"/>
  <c r="I14" i="1"/>
  <c r="G14" i="1"/>
  <c r="G15" i="1"/>
  <c r="J11" i="1"/>
  <c r="I11" i="1"/>
  <c r="G11" i="1"/>
  <c r="J10" i="1"/>
  <c r="I10" i="1"/>
  <c r="G10" i="1"/>
  <c r="J9" i="1"/>
  <c r="U44" i="1" l="1"/>
  <c r="I7" i="1" l="1"/>
  <c r="H7" i="1"/>
  <c r="G7" i="1" l="1"/>
  <c r="F7" i="1"/>
  <c r="U43" i="1"/>
  <c r="U42" i="1"/>
  <c r="U41" i="1"/>
  <c r="U40" i="1"/>
  <c r="U39" i="1"/>
  <c r="U38" i="1"/>
  <c r="U37" i="1"/>
  <c r="U36" i="1"/>
  <c r="U35" i="1"/>
  <c r="U28" i="1" l="1"/>
  <c r="U22" i="1"/>
  <c r="U18" i="1"/>
  <c r="U16" i="1"/>
  <c r="U24" i="1"/>
  <c r="U17" i="1"/>
  <c r="U12" i="1"/>
  <c r="U11" i="1"/>
  <c r="U15" i="1"/>
  <c r="U25" i="1"/>
  <c r="U14" i="1"/>
  <c r="U26" i="1"/>
  <c r="U10" i="1"/>
  <c r="U23" i="1"/>
  <c r="U9" i="1"/>
  <c r="U27" i="1"/>
  <c r="U21" i="1"/>
  <c r="U13" i="1"/>
  <c r="U29" i="1"/>
</calcChain>
</file>

<file path=xl/sharedStrings.xml><?xml version="1.0" encoding="utf-8"?>
<sst xmlns="http://schemas.openxmlformats.org/spreadsheetml/2006/main" count="536" uniqueCount="241">
  <si>
    <t>B. ALINEACIÓN A LOS INSTRUMENTOS DE PLANEACIÓN: OBJETIVO DESARROLLO SOSTENIBLE: 8. TRABAJO DESCENTE Y CRECIMIENTO ECONOMÍCO
PLAN ESTATAL DE DESARROLLO: OBJETIVO 1.2.3 POTENCIAR A LA CULTURA Y AL DEPORTE COMO ELEMENTOS DEL DESARROLLO INTEGRAL DE LAS PERSONAS Y LAS COMUNIDADES.
PROGRAMA DE GOBIERNO MUNICIPAL: LÍNEA ESTRATÉGICA 5. BIENESTAR PARA LA GENTE.
ESTRATEGIA 5.7. JUVENTUD: JÓVENES CON OPORTUNIDADES DE DESARROLLO.</t>
  </si>
  <si>
    <t>C. OBJETIVO DEL PROGRAMA: LOS JÓVENES DE ENTRE 12 Y 29 AÑOS DEL MUNICIPIO DE SAN MIGUEL DE ALLENDE INCREMENTEN SU PARTICIPACIÓN EN ACTIVIDADES ECONÓMICAS, SOCIALES Y CULTURALES A TRAVÉS DE PROGRAMAS QUE MEJOREN SUS CONDICIONES DE VIDA</t>
  </si>
  <si>
    <t>PROGRAMA</t>
  </si>
  <si>
    <t>Prespuesto del programa presupuestario</t>
  </si>
  <si>
    <t>MIR</t>
  </si>
  <si>
    <t>Indicadores</t>
  </si>
  <si>
    <t>Resultado del indicador</t>
  </si>
  <si>
    <t>Clasificación Programática acorde al CONAC</t>
  </si>
  <si>
    <t>Clave del Programa presupuestario</t>
  </si>
  <si>
    <t>Nombre del programa presupuestario</t>
  </si>
  <si>
    <t>Clasificación funcional del gasto al que corresponde el programa presupuestario</t>
  </si>
  <si>
    <t>Nombre de la dependencia o entidad que lo ejecuta</t>
  </si>
  <si>
    <t>Aprobado</t>
  </si>
  <si>
    <t>Modificado</t>
  </si>
  <si>
    <t>Devengado</t>
  </si>
  <si>
    <t>Ejercido</t>
  </si>
  <si>
    <t>Pagado</t>
  </si>
  <si>
    <t>Cuenta con MIR
(SI/NO)</t>
  </si>
  <si>
    <t>Nivel de la MIR del programa</t>
  </si>
  <si>
    <t>Descripción del resumen narrativo (FIN, Propósito, componentes y actividades)</t>
  </si>
  <si>
    <t>Nombre del Indicador</t>
  </si>
  <si>
    <t>Nivel de la MIR, al que corresponde el indicador</t>
  </si>
  <si>
    <t>Fórmula de cálculo</t>
  </si>
  <si>
    <t>Descripción de variables de la fórmula</t>
  </si>
  <si>
    <t>Año base</t>
  </si>
  <si>
    <t>Meta del indicador Programada</t>
  </si>
  <si>
    <t>Meta del indicador Modificada</t>
  </si>
  <si>
    <t>Meta del indicador alcanzada</t>
  </si>
  <si>
    <t xml:space="preserve">Valor del numerador de la formula </t>
  </si>
  <si>
    <t>Valor del denominador de la formula</t>
  </si>
  <si>
    <t>Unidad de medida de las variables del indicador</t>
  </si>
  <si>
    <t>18.A</t>
  </si>
  <si>
    <t>E</t>
  </si>
  <si>
    <t>E0070</t>
  </si>
  <si>
    <t>IMAJSMA</t>
  </si>
  <si>
    <t>2.7.1  OTROS ASUNTOS SOCIALES</t>
  </si>
  <si>
    <t>Instituto Municipal de Atención a la Juventud de San Miguel de Allende.</t>
  </si>
  <si>
    <t>SI</t>
  </si>
  <si>
    <t>FIN</t>
  </si>
  <si>
    <t>Contribuir a reducir considerablemente la proporción de jóvenes que no están empleados y no cursan estudios ni reciben capacitación mediante actividades formativas que puedan utilizar para mejorar su vida personal</t>
  </si>
  <si>
    <t>Proporción de jóvenes (entre 15 y 24 años) que no cursan estudios, no están empleados ni reciben capacitación</t>
  </si>
  <si>
    <t>(JA/PJM)*100</t>
  </si>
  <si>
    <t>Jóvenes (entre 15 y 24 años) que no cursan estudios, no están empleados ni reciben capacitación1/ Total de jóvenes (entre 15 y 24 años)</t>
  </si>
  <si>
    <t>Jovenes</t>
  </si>
  <si>
    <t>PROPÓSITO</t>
  </si>
  <si>
    <t>Los jovenes de entre 12 y 29 años del Municipio de San Miguel de Allende incrementan su participacion en actividades economicas, sociales y culturales atravez de programas que mejoran sus condiciones de vida.</t>
  </si>
  <si>
    <t>Porcentaje Jovenes atendidos por los programas del IMAJSMA</t>
  </si>
  <si>
    <t>(PA2021/PP2021)*100</t>
  </si>
  <si>
    <t>Personas atendidas 2021 / Personas Programadas 2021</t>
  </si>
  <si>
    <t>Personas</t>
  </si>
  <si>
    <t>COMPONENTE 1</t>
  </si>
  <si>
    <t>Jóvenes informados sobre prevención de riesgos psicosociales, (drogadicción, embarazos no deseados y salud sexual) Formacion juvenil</t>
  </si>
  <si>
    <t>Porcentaje de talleres y conferencias impartidos</t>
  </si>
  <si>
    <t>(TR2021/TP2021)*100</t>
  </si>
  <si>
    <t>Talleres realizados 2021 / Talleres Programados 2021</t>
  </si>
  <si>
    <t>Talleres</t>
  </si>
  <si>
    <t>COMPONENTE 2</t>
  </si>
  <si>
    <t>Jóvenes emprendedores motivados para desarrollar un producto empresarial</t>
  </si>
  <si>
    <t xml:space="preserve">Porcentaje de Jovenes Participantes en talleres, conferencias </t>
  </si>
  <si>
    <t>((PA2021 / PP2021)*100</t>
  </si>
  <si>
    <t>Personas asistentes 2021 / Personas Proyectadas 2021</t>
  </si>
  <si>
    <t>Persona</t>
  </si>
  <si>
    <t xml:space="preserve">COMPONENTE 3 </t>
  </si>
  <si>
    <t>Jóvenes reconocidos por su trayectoria academica</t>
  </si>
  <si>
    <t>Porcentaje de becas entregados por  Imajma</t>
  </si>
  <si>
    <t>(NBEAA / NBPAA) *100</t>
  </si>
  <si>
    <t>Numero de becas entregadas año actual / Numero de Becas Programadas Año Actual</t>
  </si>
  <si>
    <t>Becas</t>
  </si>
  <si>
    <t>COMPONENTE 4</t>
  </si>
  <si>
    <t>Ciudadanos motivados hacer un mejor San Miguel SM</t>
  </si>
  <si>
    <t>Porcentaje de jovenes participantes en eventos realizados de Campañas de voluntariado social</t>
  </si>
  <si>
    <t>(JPVSAA / JPYVSAA) *100</t>
  </si>
  <si>
    <t>Jovenes participantes en voluntariado social este año / Jovenes Participantes en voluntariados Programados este año</t>
  </si>
  <si>
    <t>COMPONENTE 5</t>
  </si>
  <si>
    <t>Eventos realizados para escuchar a los jóvenes</t>
  </si>
  <si>
    <t>Porcentaje de asistentes por eventos culturales y artisticos realizados</t>
  </si>
  <si>
    <t>(NPAAA / NPPAA) *100</t>
  </si>
  <si>
    <t>No Personas asistentes a eventos año actual / No de Personas Programadas Año Actual</t>
  </si>
  <si>
    <t>COMPONENTE 6</t>
  </si>
  <si>
    <t>Jóvenes voluntarios motivados para actuar solidariamente VM</t>
  </si>
  <si>
    <t xml:space="preserve">Porcentaje de becas entregadas </t>
  </si>
  <si>
    <t>(BEAA / BPÁA) *100</t>
  </si>
  <si>
    <t>Becas entregadas año actual / Becas Programadas Año Actual</t>
  </si>
  <si>
    <t>COMPONENTE 7</t>
  </si>
  <si>
    <t>Apoyos entregados a jóvenes</t>
  </si>
  <si>
    <t>Porcentaje de apoyos entregados</t>
  </si>
  <si>
    <t>(AEAA / APAA) *100</t>
  </si>
  <si>
    <t>Apoyos entregados año actual / Apoyos Programados Año Actual</t>
  </si>
  <si>
    <t>Apoyos</t>
  </si>
  <si>
    <t>ACTIVIDAD 1.1</t>
  </si>
  <si>
    <t>Planeación y diseño del programa de pláticas informativas.</t>
  </si>
  <si>
    <t xml:space="preserve">Porcenaje de Platicas de sexualidad </t>
  </si>
  <si>
    <t>(PTCAA/PTCP´)*100</t>
  </si>
  <si>
    <t>Platicas, talleres y conferencias año actual / Platicas Talleres y Conferencias Programadas</t>
  </si>
  <si>
    <t>Platicas</t>
  </si>
  <si>
    <t>ACTIVIDAD 1.2</t>
  </si>
  <si>
    <t>Realización de pláticas informativas sobre prevención de riesgos psicosociales, (drogadicción, embarazos no deseados y salud sexual)</t>
  </si>
  <si>
    <t>Porcenta de platicas de prevención de riesgos psicosociales realizadas</t>
  </si>
  <si>
    <t>(NPPRPR/NPPRPP)*100</t>
  </si>
  <si>
    <t>Número de platicas de prevención de riesgos pscosociales realizadas / No de Platicas de Prevencion de Riesgos Psicosociales Programadas</t>
  </si>
  <si>
    <t xml:space="preserve">Platicas </t>
  </si>
  <si>
    <t>ACTIVIDAD 2.1</t>
  </si>
  <si>
    <t>Convocatorias a centros escolares</t>
  </si>
  <si>
    <t>Porcentaje de escuelas que asisten</t>
  </si>
  <si>
    <t>(EA2021 / EI2021)*100</t>
  </si>
  <si>
    <t>Escuelas Asistentes 2021 / Escuelas Invitadas 2021</t>
  </si>
  <si>
    <t>Escuelas</t>
  </si>
  <si>
    <t>ACTIVIDAD 2.2</t>
  </si>
  <si>
    <t>Realizacion de foros, conferencias y talleres para comenzar su propio negocio</t>
  </si>
  <si>
    <t>Porcentaje de talleres, conferencias y foros realizados</t>
  </si>
  <si>
    <t>(TFCR / TFCP) *100</t>
  </si>
  <si>
    <t>Talleres, foros, conferencias realizados / Talleres Foros y Conferencias Programados</t>
  </si>
  <si>
    <t>Talleres/Foros/Conferencias</t>
  </si>
  <si>
    <t>ACTIVIDAD 3.1</t>
  </si>
  <si>
    <t>Enlace con escuelas secundarias y preparatorias</t>
  </si>
  <si>
    <t>Porcentaje de escuelas que participan en convocatoria</t>
  </si>
  <si>
    <t>(NEPC / NEIPC) *100</t>
  </si>
  <si>
    <t>Número de escuelas que participan en la convocatoria / Numero de Escuelas Invitadas a Participar en Convocatoria</t>
  </si>
  <si>
    <t>ACTIVIDAD 3.2</t>
  </si>
  <si>
    <t>Solicitud de domentacion para acreditar su derecho a beca</t>
  </si>
  <si>
    <t>Porcentaje de documentación que cumple con lo requisitos</t>
  </si>
  <si>
    <t>(NDRCR / NTDR) *100</t>
  </si>
  <si>
    <t>Número de documentación recibida que cumple con los requisitos / Numero Total de Documentacion Recibida</t>
  </si>
  <si>
    <t>Documentación</t>
  </si>
  <si>
    <t>ACTIVIDAD 4.1</t>
  </si>
  <si>
    <t>Organizacion y planeacion de los valores y actividades a realizar</t>
  </si>
  <si>
    <t>Porcentaje de campañas sociales realizadas</t>
  </si>
  <si>
    <t>(NCVSAA / NCVSPAA) * 100</t>
  </si>
  <si>
    <t>No. de campaña de voluntariado social año actual  / Numero de Campañas de Voluntariado Social Programadas Año Actual</t>
  </si>
  <si>
    <t>Campañas</t>
  </si>
  <si>
    <t>ACTIVIDAD 4.2</t>
  </si>
  <si>
    <t xml:space="preserve">Realizacion de eventos </t>
  </si>
  <si>
    <t>Porcentaje de actividades realizadas de voluntariado</t>
  </si>
  <si>
    <t>(NAVSRAA /NAVSPAA)*100</t>
  </si>
  <si>
    <t>No. de actividades realizadas de voluntariado social este año / No. De actividades de Voluntariado Social Programadas Año Actual</t>
  </si>
  <si>
    <t>Acividades</t>
  </si>
  <si>
    <t>ACTIVIDAD 5.1</t>
  </si>
  <si>
    <t>Organizacion y planeacion del evento</t>
  </si>
  <si>
    <t>Porcetaje de eventos culturales y artisticos planeados</t>
  </si>
  <si>
    <t>(EP2021/EP2021)*100</t>
  </si>
  <si>
    <t>Eventos planeados 2021 / Eventos Programados 2021</t>
  </si>
  <si>
    <t>Eventos</t>
  </si>
  <si>
    <t>ACTIVIDAD 5.2</t>
  </si>
  <si>
    <t>Realizacion del evento masivo</t>
  </si>
  <si>
    <t>Porcentaje de eventos culturales y artisticos realizados</t>
  </si>
  <si>
    <t>(ER2021/EP2021)*100</t>
  </si>
  <si>
    <t>Eventos realizados 2021 / Eventos Programados 2021</t>
  </si>
  <si>
    <t>Eventos culturales</t>
  </si>
  <si>
    <t>ACTIVIDAD 6.1</t>
  </si>
  <si>
    <t>Firma de convenio Fundacion Vive Mexico</t>
  </si>
  <si>
    <t>Porcentaje de Convenios suscritos</t>
  </si>
  <si>
    <t>(CSAA / CPAA)*100</t>
  </si>
  <si>
    <t>Convenios suscritos año actual / Convenios Progamados Año Actual</t>
  </si>
  <si>
    <t>Convenios</t>
  </si>
  <si>
    <t>ACTIVIDAD 6.2</t>
  </si>
  <si>
    <t>Convocatorias para otorgamiento de becas</t>
  </si>
  <si>
    <t>Porcentaje de solicitudes de becas recibidos</t>
  </si>
  <si>
    <t>(SBRAA / SBPAA) *100</t>
  </si>
  <si>
    <t>Solicitud de becas recibidos Año Actual / Solicitud de Becas Programadas Año Actual</t>
  </si>
  <si>
    <t>Solicitud</t>
  </si>
  <si>
    <t>ACTIVIDAD 6.3</t>
  </si>
  <si>
    <t>Entrega de las becas</t>
  </si>
  <si>
    <t>Seguimiento de becas</t>
  </si>
  <si>
    <t>(SBAA / SBPAA) *100</t>
  </si>
  <si>
    <t>Seguimiento a becarios realizados año actual / Seguimiento a Becarios Programados Año Actual</t>
  </si>
  <si>
    <t>Becarios</t>
  </si>
  <si>
    <t>ACTIVIDAD 7.1</t>
  </si>
  <si>
    <t>Recepcion de la solicitud de apoyo economico</t>
  </si>
  <si>
    <t>Porcentaje de solicitudes de apoyos recibidos</t>
  </si>
  <si>
    <t>(SARAA / SAPAA)*100</t>
  </si>
  <si>
    <t>Solicitudes de apoyo recibidas año actual / Solicitudes de Apoyo Programadas Año Actual</t>
  </si>
  <si>
    <t>ND</t>
  </si>
  <si>
    <t>Imajsmamir.1</t>
  </si>
  <si>
    <t>Murales representativos realizados por la juventud Sanmiguelense.</t>
  </si>
  <si>
    <t>Porcentaje de pinta de murales con identidad por jovenes sanmiguelenses</t>
  </si>
  <si>
    <t>(MR2021/MP2021)*100</t>
  </si>
  <si>
    <t>MR2021: Murales realizados 2021
MP2021: Murales Programados 2021</t>
  </si>
  <si>
    <t>Murales</t>
  </si>
  <si>
    <t>Cómites de consejos de juventud relizados</t>
  </si>
  <si>
    <t>Porcetaje de jóvenes participantes en comites de consejos de juventud</t>
  </si>
  <si>
    <t>((PA2020 / PP2020)*100</t>
  </si>
  <si>
    <t>PA2021: Personas asistentes 2021
PP2021: Personas Programadas 2021</t>
  </si>
  <si>
    <t>Presentaciones de canto/baile realizados, con jóvenes talento de San Miguel, enfocado al evento Talento San Miguel ejecutado por IMAJSMA.</t>
  </si>
  <si>
    <t>Porcentaje de presentaciones musicales en colonias y comunidades</t>
  </si>
  <si>
    <t>COMPONENTE 3</t>
  </si>
  <si>
    <t>(NPR2021 / NPC2021) *100</t>
  </si>
  <si>
    <t>NPR2021: No. de presentaciones realizadas 2021
NPC2021: No. de presentaciones confirmadas 2021</t>
  </si>
  <si>
    <t xml:space="preserve">Presentaciones </t>
  </si>
  <si>
    <t xml:space="preserve">
Dialogo con los jóvenes sanmiguelenses realizado, para identificar la causa del problema y así brindar soluciones.
</t>
  </si>
  <si>
    <t>Porcentaje de analisis en colonias y comunidades</t>
  </si>
  <si>
    <t>(JP2001 / JPP2021) *100</t>
  </si>
  <si>
    <t>JP: Jovenes participantes en analisis este año
JPP: Jovenes Participantes Programados</t>
  </si>
  <si>
    <t>Evento cultural enfocado en las actividades del 2021 realizado.</t>
  </si>
  <si>
    <t>(NPA2021 / NPP2021) *100</t>
  </si>
  <si>
    <t>NPA: No. Personas asistentes a eventos año actual
NPP: No. Personas Programadas este año</t>
  </si>
  <si>
    <t>Planeación y revisión de bocetos para mural, propuesto por jóvenes</t>
  </si>
  <si>
    <t>Porcentaje de pinta de murales en colonias</t>
  </si>
  <si>
    <t>ACTIVIDAD 8.1</t>
  </si>
  <si>
    <t>(NMR / NMP)*100</t>
  </si>
  <si>
    <t>NMR: No. de murales realizados
NMP: No. de murales programados</t>
  </si>
  <si>
    <t>Realización de murales en colonias y comunidades</t>
  </si>
  <si>
    <t>Porcentaje de pinta de murales en comunidades</t>
  </si>
  <si>
    <t>ACTIVIDAD 8.2</t>
  </si>
  <si>
    <t>(NCCP/NCCI)*100</t>
  </si>
  <si>
    <t>NCCP: No. de colonias y comunidades participativas
NCCI: No. de colonias y comunidades invitadas</t>
  </si>
  <si>
    <t xml:space="preserve">Realización de convocatoria a jóvenes de 12 a 29 años en colonias y comunidades </t>
  </si>
  <si>
    <t>Porcentaje de colonias participantes</t>
  </si>
  <si>
    <t>ACTIVIDAD 9.1</t>
  </si>
  <si>
    <t>(NCR / NCP)*100</t>
  </si>
  <si>
    <t>NCR: No. de comites realizados
NCP: No. de comites programados</t>
  </si>
  <si>
    <t>No. de colonias</t>
  </si>
  <si>
    <t>Realización de foros/comites con los integrantes activos en favor de su comunidad</t>
  </si>
  <si>
    <t>Porcentaje de comunidades participantes</t>
  </si>
  <si>
    <t>ACTIVIDAD 9.2</t>
  </si>
  <si>
    <t>(NCCP / NCCI) *100</t>
  </si>
  <si>
    <t>NCCO: No. de colonias y comunidades participativas
NCCI: No. de colonias y comunidades invitadas</t>
  </si>
  <si>
    <t>No. de comunidades</t>
  </si>
  <si>
    <t>Realización de convocatoria a jóvenes talento en colonias/comunidades</t>
  </si>
  <si>
    <t>ACTIVIDAD 10.1</t>
  </si>
  <si>
    <t>(NPR / NPP) *100</t>
  </si>
  <si>
    <t>NPR: No. de presentaciones realizados
NPP: No. de presentaciones programadas</t>
  </si>
  <si>
    <t>Ejecución de presentación en colonias/comunidades/</t>
  </si>
  <si>
    <t>ACTIVIDAD 10.2</t>
  </si>
  <si>
    <t>Planeación con estadisticas de las colonias más vulnerables.</t>
  </si>
  <si>
    <t>Porcentaje de analisis en colonias realizados</t>
  </si>
  <si>
    <t>ACTIVIDAD 11.1</t>
  </si>
  <si>
    <t>(NAR / NAP) * 100</t>
  </si>
  <si>
    <t>NAR: No. de analisis realizadas
NAP: No. de analisis programados</t>
  </si>
  <si>
    <t>Analisis</t>
  </si>
  <si>
    <t>Realización de analisis en comunidades  con jóvenes</t>
  </si>
  <si>
    <t>Porcentaje de analisis en comunidades realizados</t>
  </si>
  <si>
    <t>ACTIVIDAD 11.2</t>
  </si>
  <si>
    <t>(NCP /NCI)*100</t>
  </si>
  <si>
    <t xml:space="preserve"> NCP: No. de colonias participativas
NCI: No. de colonias  invitadas</t>
  </si>
  <si>
    <t>Organización y planeación de eventos culturales y artisiticos</t>
  </si>
  <si>
    <t>ACTIVIDAD 12.1</t>
  </si>
  <si>
    <t>EP2021: Eventos planeados 2021
EP2021: Evento programado 2021</t>
  </si>
  <si>
    <t>Realización del artistico evento</t>
  </si>
  <si>
    <t>Porcentajes de eventos artisticos realizados</t>
  </si>
  <si>
    <t>ACTIVIDAD 12.2</t>
  </si>
  <si>
    <t>ER: Eventos realizados 2021
EP: Eventos planeados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</si>
</sst>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9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0"/>
      <color rgb="FFFFFFFF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595959"/>
        <bgColor rgb="FF595959"/>
      </patternFill>
    </fill>
    <fill>
      <patternFill patternType="solid">
        <fgColor rgb="FF7F7F7F"/>
        <bgColor rgb="FF7F7F7F"/>
      </patternFill>
    </fill>
    <fill>
      <patternFill patternType="solid">
        <fgColor rgb="FFA5A5A5"/>
        <bgColor rgb="FFA5A5A5"/>
      </patternFill>
    </fill>
    <fill>
      <patternFill patternType="solid">
        <fgColor rgb="FFFF9900"/>
        <bgColor rgb="FFFF9900"/>
      </patternFill>
    </fill>
    <fill>
      <patternFill patternType="solid">
        <fgColor rgb="FFFFC000"/>
        <bgColor rgb="FFFFC000"/>
      </patternFill>
    </fill>
    <fill>
      <patternFill patternType="solid">
        <fgColor rgb="FF974806"/>
        <bgColor rgb="FF974806"/>
      </patternFill>
    </fill>
    <fill>
      <patternFill patternType="solid">
        <fgColor rgb="FF366092"/>
        <bgColor rgb="FF366092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6">
    <xf numFmtId="0" fontId="0" fillId="0" borderId="0" xfId="0" applyFont="1" applyAlignment="1"/>
    <xf numFmtId="0" fontId="4" fillId="0" borderId="0" xfId="0" applyFont="1" applyAlignment="1"/>
    <xf numFmtId="0" fontId="4" fillId="0" borderId="0" xfId="0" applyFont="1" applyFill="1" applyAlignment="1"/>
    <xf numFmtId="0" fontId="4" fillId="9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4" fontId="6" fillId="6" borderId="8" xfId="0" applyNumberFormat="1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9" fontId="7" fillId="9" borderId="8" xfId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9" fontId="7" fillId="0" borderId="8" xfId="1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 wrapText="1"/>
    </xf>
    <xf numFmtId="43" fontId="7" fillId="0" borderId="8" xfId="2" applyFont="1" applyFill="1" applyBorder="1" applyAlignment="1">
      <alignment horizontal="center" vertical="center" wrapText="1"/>
    </xf>
    <xf numFmtId="43" fontId="7" fillId="9" borderId="8" xfId="2" applyFont="1" applyFill="1" applyBorder="1" applyAlignment="1">
      <alignment horizontal="center" vertical="center" wrapText="1"/>
    </xf>
    <xf numFmtId="43" fontId="7" fillId="9" borderId="8" xfId="0" applyNumberFormat="1" applyFont="1" applyFill="1" applyBorder="1" applyAlignment="1">
      <alignment horizontal="center" vertical="center" wrapText="1"/>
    </xf>
    <xf numFmtId="9" fontId="7" fillId="9" borderId="8" xfId="0" applyNumberFormat="1" applyFont="1" applyFill="1" applyBorder="1" applyAlignment="1">
      <alignment horizontal="center" vertical="center" wrapText="1"/>
    </xf>
    <xf numFmtId="9" fontId="7" fillId="0" borderId="8" xfId="0" applyNumberFormat="1" applyFont="1" applyFill="1" applyBorder="1" applyAlignment="1">
      <alignment horizontal="center" vertical="center" wrapText="1"/>
    </xf>
    <xf numFmtId="10" fontId="7" fillId="0" borderId="8" xfId="0" applyNumberFormat="1" applyFont="1" applyFill="1" applyBorder="1" applyAlignment="1">
      <alignment horizontal="center" vertical="center" wrapText="1"/>
    </xf>
    <xf numFmtId="164" fontId="7" fillId="0" borderId="8" xfId="1" applyNumberFormat="1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6" fillId="5" borderId="4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6" fillId="6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/>
    </xf>
    <xf numFmtId="0" fontId="7" fillId="9" borderId="8" xfId="0" applyFont="1" applyFill="1" applyBorder="1" applyAlignment="1">
      <alignment horizontal="right" vertical="center" wrapText="1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Y994"/>
  <sheetViews>
    <sheetView tabSelected="1" topLeftCell="A4" workbookViewId="0">
      <selection activeCell="A6" sqref="A6"/>
    </sheetView>
  </sheetViews>
  <sheetFormatPr baseColWidth="10" defaultColWidth="14.42578125" defaultRowHeight="15" customHeight="1" x14ac:dyDescent="0.2"/>
  <cols>
    <col min="1" max="1" width="12.85546875" style="1" customWidth="1"/>
    <col min="2" max="2" width="12.7109375" style="1" customWidth="1"/>
    <col min="3" max="3" width="12.5703125" style="1" customWidth="1"/>
    <col min="4" max="4" width="16.7109375" style="1" customWidth="1"/>
    <col min="5" max="5" width="18.7109375" style="1" customWidth="1"/>
    <col min="6" max="6" width="13.28515625" style="1" customWidth="1"/>
    <col min="7" max="10" width="12.140625" style="1" bestFit="1" customWidth="1"/>
    <col min="11" max="11" width="9.7109375" style="1" customWidth="1"/>
    <col min="12" max="12" width="13" style="1" customWidth="1"/>
    <col min="13" max="13" width="39" style="1" customWidth="1"/>
    <col min="14" max="14" width="28.5703125" style="1" customWidth="1"/>
    <col min="15" max="15" width="12.7109375" style="1" customWidth="1"/>
    <col min="16" max="16" width="15.28515625" style="1" customWidth="1"/>
    <col min="17" max="17" width="38.28515625" style="1" customWidth="1"/>
    <col min="18" max="18" width="9" style="1" customWidth="1"/>
    <col min="19" max="19" width="13.42578125" style="1" customWidth="1"/>
    <col min="20" max="21" width="14.140625" style="1" customWidth="1"/>
    <col min="22" max="22" width="15.42578125" style="1" customWidth="1"/>
    <col min="23" max="23" width="14.140625" style="1" customWidth="1"/>
    <col min="24" max="24" width="16.140625" style="1" customWidth="1"/>
    <col min="25" max="16384" width="14.42578125" style="1"/>
  </cols>
  <sheetData>
    <row r="1" spans="1:24" ht="12.75" customHeight="1" x14ac:dyDescent="0.2">
      <c r="A1" s="45" t="s">
        <v>172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24" ht="66.75" customHeight="1" x14ac:dyDescent="0.2">
      <c r="A2" s="46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4" ht="12.75" customHeight="1" x14ac:dyDescent="0.2">
      <c r="A3" s="47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1:24" ht="12.75" customHeight="1" x14ac:dyDescent="0.2">
      <c r="A4" s="49" t="s">
        <v>2</v>
      </c>
      <c r="B4" s="48"/>
      <c r="C4" s="48"/>
      <c r="D4" s="48"/>
      <c r="E4" s="50"/>
      <c r="F4" s="51" t="s">
        <v>3</v>
      </c>
      <c r="G4" s="48"/>
      <c r="H4" s="48"/>
      <c r="I4" s="48"/>
      <c r="J4" s="50"/>
      <c r="K4" s="52" t="s">
        <v>4</v>
      </c>
      <c r="L4" s="48"/>
      <c r="M4" s="50"/>
      <c r="N4" s="53" t="s">
        <v>5</v>
      </c>
      <c r="O4" s="48"/>
      <c r="P4" s="48"/>
      <c r="Q4" s="48"/>
      <c r="R4" s="48"/>
      <c r="S4" s="48"/>
      <c r="T4" s="48"/>
      <c r="U4" s="50"/>
      <c r="V4" s="42" t="s">
        <v>6</v>
      </c>
      <c r="W4" s="43"/>
      <c r="X4" s="44"/>
    </row>
    <row r="5" spans="1:24" ht="66" customHeight="1" x14ac:dyDescent="0.2">
      <c r="A5" s="5" t="s">
        <v>7</v>
      </c>
      <c r="B5" s="5" t="s">
        <v>8</v>
      </c>
      <c r="C5" s="5" t="s">
        <v>9</v>
      </c>
      <c r="D5" s="5" t="s">
        <v>10</v>
      </c>
      <c r="E5" s="5" t="s">
        <v>11</v>
      </c>
      <c r="F5" s="6" t="s">
        <v>12</v>
      </c>
      <c r="G5" s="6" t="s">
        <v>13</v>
      </c>
      <c r="H5" s="6" t="s">
        <v>14</v>
      </c>
      <c r="I5" s="7" t="s">
        <v>15</v>
      </c>
      <c r="J5" s="7" t="s">
        <v>16</v>
      </c>
      <c r="K5" s="8" t="s">
        <v>17</v>
      </c>
      <c r="L5" s="8" t="s">
        <v>18</v>
      </c>
      <c r="M5" s="8" t="s">
        <v>19</v>
      </c>
      <c r="N5" s="9" t="s">
        <v>20</v>
      </c>
      <c r="O5" s="9" t="s">
        <v>21</v>
      </c>
      <c r="P5" s="9" t="s">
        <v>22</v>
      </c>
      <c r="Q5" s="9" t="s">
        <v>23</v>
      </c>
      <c r="R5" s="10" t="s">
        <v>24</v>
      </c>
      <c r="S5" s="9" t="s">
        <v>25</v>
      </c>
      <c r="T5" s="10" t="s">
        <v>26</v>
      </c>
      <c r="U5" s="10" t="s">
        <v>27</v>
      </c>
      <c r="V5" s="11" t="s">
        <v>28</v>
      </c>
      <c r="W5" s="12" t="s">
        <v>29</v>
      </c>
      <c r="X5" s="13" t="s">
        <v>30</v>
      </c>
    </row>
    <row r="6" spans="1:24" ht="12.75" customHeight="1" x14ac:dyDescent="0.2">
      <c r="A6" s="14">
        <v>1</v>
      </c>
      <c r="B6" s="15">
        <v>2</v>
      </c>
      <c r="C6" s="14">
        <v>3</v>
      </c>
      <c r="D6" s="14">
        <v>4</v>
      </c>
      <c r="E6" s="14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7">
        <v>11</v>
      </c>
      <c r="L6" s="17">
        <v>12</v>
      </c>
      <c r="M6" s="17">
        <v>13</v>
      </c>
      <c r="N6" s="18">
        <v>14</v>
      </c>
      <c r="O6" s="18">
        <v>15</v>
      </c>
      <c r="P6" s="18">
        <v>16</v>
      </c>
      <c r="Q6" s="18">
        <v>17</v>
      </c>
      <c r="R6" s="19" t="s">
        <v>31</v>
      </c>
      <c r="S6" s="18">
        <v>18</v>
      </c>
      <c r="T6" s="18">
        <v>19</v>
      </c>
      <c r="U6" s="18">
        <v>20</v>
      </c>
      <c r="V6" s="20">
        <v>21</v>
      </c>
      <c r="W6" s="20">
        <v>22</v>
      </c>
      <c r="X6" s="20">
        <v>23</v>
      </c>
    </row>
    <row r="7" spans="1:24" ht="63.75" x14ac:dyDescent="0.2">
      <c r="A7" s="21" t="s">
        <v>32</v>
      </c>
      <c r="B7" s="21" t="s">
        <v>33</v>
      </c>
      <c r="C7" s="21" t="s">
        <v>34</v>
      </c>
      <c r="D7" s="21" t="s">
        <v>35</v>
      </c>
      <c r="E7" s="21" t="s">
        <v>36</v>
      </c>
      <c r="F7" s="37">
        <f>SUM(F9:F44)</f>
        <v>7719249</v>
      </c>
      <c r="G7" s="37">
        <f t="shared" ref="G7" si="0">SUM(G9:G44)</f>
        <v>8802078</v>
      </c>
      <c r="H7" s="37">
        <f>SUM(H9:H44)</f>
        <v>73383.81</v>
      </c>
      <c r="I7" s="37">
        <f>SUM(I9:I44)</f>
        <v>7671627.1100000003</v>
      </c>
      <c r="J7" s="37">
        <f>SUM(J9:J44)</f>
        <v>7598243.3000000007</v>
      </c>
      <c r="K7" s="21" t="s">
        <v>37</v>
      </c>
      <c r="L7" s="21" t="s">
        <v>38</v>
      </c>
      <c r="M7" s="21" t="s">
        <v>39</v>
      </c>
      <c r="N7" s="21" t="s">
        <v>40</v>
      </c>
      <c r="O7" s="21" t="s">
        <v>38</v>
      </c>
      <c r="P7" s="21" t="s">
        <v>41</v>
      </c>
      <c r="Q7" s="22" t="s">
        <v>42</v>
      </c>
      <c r="R7" s="21" t="s">
        <v>171</v>
      </c>
      <c r="S7" s="21" t="s">
        <v>171</v>
      </c>
      <c r="T7" s="21" t="s">
        <v>171</v>
      </c>
      <c r="U7" s="21" t="s">
        <v>171</v>
      </c>
      <c r="V7" s="23" t="s">
        <v>171</v>
      </c>
      <c r="W7" s="21" t="s">
        <v>171</v>
      </c>
      <c r="X7" s="21" t="s">
        <v>43</v>
      </c>
    </row>
    <row r="8" spans="1:24" ht="76.5" x14ac:dyDescent="0.2">
      <c r="A8" s="21" t="s">
        <v>32</v>
      </c>
      <c r="B8" s="21" t="s">
        <v>33</v>
      </c>
      <c r="C8" s="21" t="s">
        <v>34</v>
      </c>
      <c r="D8" s="21" t="s">
        <v>35</v>
      </c>
      <c r="E8" s="21" t="s">
        <v>36</v>
      </c>
      <c r="F8" s="21"/>
      <c r="G8" s="21"/>
      <c r="H8" s="21"/>
      <c r="I8" s="21"/>
      <c r="J8" s="21"/>
      <c r="K8" s="21" t="s">
        <v>37</v>
      </c>
      <c r="L8" s="21" t="s">
        <v>44</v>
      </c>
      <c r="M8" s="21" t="s">
        <v>45</v>
      </c>
      <c r="N8" s="21" t="s">
        <v>46</v>
      </c>
      <c r="O8" s="21" t="s">
        <v>44</v>
      </c>
      <c r="P8" s="21" t="s">
        <v>47</v>
      </c>
      <c r="Q8" s="22" t="s">
        <v>48</v>
      </c>
      <c r="R8" s="21">
        <v>2021</v>
      </c>
      <c r="S8" s="26">
        <v>1</v>
      </c>
      <c r="T8" s="21" t="s">
        <v>171</v>
      </c>
      <c r="U8" s="21" t="s">
        <v>171</v>
      </c>
      <c r="V8" s="23" t="s">
        <v>171</v>
      </c>
      <c r="W8" s="21">
        <v>25000</v>
      </c>
      <c r="X8" s="21" t="s">
        <v>49</v>
      </c>
    </row>
    <row r="9" spans="1:24" s="2" customFormat="1" ht="51" x14ac:dyDescent="0.2">
      <c r="A9" s="23" t="s">
        <v>32</v>
      </c>
      <c r="B9" s="23" t="s">
        <v>33</v>
      </c>
      <c r="C9" s="23" t="s">
        <v>34</v>
      </c>
      <c r="D9" s="23" t="s">
        <v>35</v>
      </c>
      <c r="E9" s="23" t="s">
        <v>36</v>
      </c>
      <c r="F9" s="35">
        <v>920152</v>
      </c>
      <c r="G9" s="35">
        <v>2116917.88</v>
      </c>
      <c r="H9" s="35">
        <v>0</v>
      </c>
      <c r="I9" s="35">
        <f>1764435+271838.3</f>
        <v>2036273.3</v>
      </c>
      <c r="J9" s="35">
        <f>1764435+271838.3</f>
        <v>2036273.3</v>
      </c>
      <c r="K9" s="23" t="s">
        <v>37</v>
      </c>
      <c r="L9" s="23" t="s">
        <v>50</v>
      </c>
      <c r="M9" s="23" t="s">
        <v>51</v>
      </c>
      <c r="N9" s="23" t="s">
        <v>52</v>
      </c>
      <c r="O9" s="23" t="s">
        <v>50</v>
      </c>
      <c r="P9" s="23" t="s">
        <v>53</v>
      </c>
      <c r="Q9" s="23" t="s">
        <v>54</v>
      </c>
      <c r="R9" s="23">
        <v>2021</v>
      </c>
      <c r="S9" s="26">
        <v>1</v>
      </c>
      <c r="T9" s="38">
        <v>1</v>
      </c>
      <c r="U9" s="39">
        <f t="shared" ref="U9:U18" si="1">V9/W9</f>
        <v>0.43333333333333335</v>
      </c>
      <c r="V9" s="54">
        <v>13</v>
      </c>
      <c r="W9" s="23">
        <v>30</v>
      </c>
      <c r="X9" s="23" t="s">
        <v>55</v>
      </c>
    </row>
    <row r="10" spans="1:24" ht="51" x14ac:dyDescent="0.2">
      <c r="A10" s="21" t="s">
        <v>32</v>
      </c>
      <c r="B10" s="21" t="s">
        <v>33</v>
      </c>
      <c r="C10" s="21" t="s">
        <v>34</v>
      </c>
      <c r="D10" s="21" t="s">
        <v>35</v>
      </c>
      <c r="E10" s="21" t="s">
        <v>36</v>
      </c>
      <c r="F10" s="35">
        <v>1169412</v>
      </c>
      <c r="G10" s="35">
        <f>1181373.83+373996</f>
        <v>1555369.83</v>
      </c>
      <c r="H10" s="35">
        <v>0</v>
      </c>
      <c r="I10" s="35">
        <f>1157116.41+373996</f>
        <v>1531112.41</v>
      </c>
      <c r="J10" s="35">
        <f>1157116.41+373996</f>
        <v>1531112.41</v>
      </c>
      <c r="K10" s="21" t="s">
        <v>37</v>
      </c>
      <c r="L10" s="21" t="s">
        <v>56</v>
      </c>
      <c r="M10" s="21" t="s">
        <v>57</v>
      </c>
      <c r="N10" s="21" t="s">
        <v>58</v>
      </c>
      <c r="O10" s="21" t="s">
        <v>56</v>
      </c>
      <c r="P10" s="21" t="s">
        <v>59</v>
      </c>
      <c r="Q10" s="22" t="s">
        <v>60</v>
      </c>
      <c r="R10" s="21">
        <v>2021</v>
      </c>
      <c r="S10" s="26">
        <v>1</v>
      </c>
      <c r="T10" s="38">
        <v>1</v>
      </c>
      <c r="U10" s="39">
        <f t="shared" si="1"/>
        <v>1.534</v>
      </c>
      <c r="V10" s="54">
        <v>767</v>
      </c>
      <c r="W10" s="21">
        <v>500</v>
      </c>
      <c r="X10" s="21" t="s">
        <v>61</v>
      </c>
    </row>
    <row r="11" spans="1:24" ht="51" x14ac:dyDescent="0.2">
      <c r="A11" s="21" t="s">
        <v>32</v>
      </c>
      <c r="B11" s="21" t="s">
        <v>33</v>
      </c>
      <c r="C11" s="21" t="s">
        <v>34</v>
      </c>
      <c r="D11" s="21" t="s">
        <v>35</v>
      </c>
      <c r="E11" s="21" t="s">
        <v>36</v>
      </c>
      <c r="F11" s="35">
        <v>375353</v>
      </c>
      <c r="G11" s="35">
        <f>351176.55+25996</f>
        <v>377172.55</v>
      </c>
      <c r="H11" s="35">
        <v>0</v>
      </c>
      <c r="I11" s="35">
        <f>243099.5+25996</f>
        <v>269095.5</v>
      </c>
      <c r="J11" s="35">
        <f>243099.5+25996</f>
        <v>269095.5</v>
      </c>
      <c r="K11" s="21" t="s">
        <v>37</v>
      </c>
      <c r="L11" s="21" t="s">
        <v>62</v>
      </c>
      <c r="M11" s="21" t="s">
        <v>63</v>
      </c>
      <c r="N11" s="21" t="s">
        <v>64</v>
      </c>
      <c r="O11" s="21" t="s">
        <v>62</v>
      </c>
      <c r="P11" s="21" t="s">
        <v>65</v>
      </c>
      <c r="Q11" s="24" t="s">
        <v>66</v>
      </c>
      <c r="R11" s="21">
        <v>2021</v>
      </c>
      <c r="S11" s="26">
        <v>1</v>
      </c>
      <c r="T11" s="38">
        <v>1</v>
      </c>
      <c r="U11" s="39">
        <f t="shared" si="1"/>
        <v>0.5</v>
      </c>
      <c r="V11" s="54">
        <v>40</v>
      </c>
      <c r="W11" s="21">
        <v>80</v>
      </c>
      <c r="X11" s="21" t="s">
        <v>67</v>
      </c>
    </row>
    <row r="12" spans="1:24" ht="51" x14ac:dyDescent="0.2">
      <c r="A12" s="21" t="s">
        <v>32</v>
      </c>
      <c r="B12" s="21" t="s">
        <v>33</v>
      </c>
      <c r="C12" s="21" t="s">
        <v>34</v>
      </c>
      <c r="D12" s="21" t="s">
        <v>35</v>
      </c>
      <c r="E12" s="21" t="s">
        <v>36</v>
      </c>
      <c r="F12" s="35">
        <v>371641</v>
      </c>
      <c r="G12" s="35">
        <f>697309+313013</f>
        <v>1010322</v>
      </c>
      <c r="H12" s="35">
        <v>0</v>
      </c>
      <c r="I12" s="35">
        <f>625379.62+313013</f>
        <v>938392.62</v>
      </c>
      <c r="J12" s="35">
        <f>625379.62+313013</f>
        <v>938392.62</v>
      </c>
      <c r="K12" s="21" t="s">
        <v>37</v>
      </c>
      <c r="L12" s="21" t="s">
        <v>68</v>
      </c>
      <c r="M12" s="21" t="s">
        <v>69</v>
      </c>
      <c r="N12" s="21" t="s">
        <v>70</v>
      </c>
      <c r="O12" s="21" t="s">
        <v>68</v>
      </c>
      <c r="P12" s="21" t="s">
        <v>71</v>
      </c>
      <c r="Q12" s="22" t="s">
        <v>72</v>
      </c>
      <c r="R12" s="21">
        <v>2021</v>
      </c>
      <c r="S12" s="26">
        <v>1</v>
      </c>
      <c r="T12" s="38">
        <v>1</v>
      </c>
      <c r="U12" s="39">
        <f t="shared" si="1"/>
        <v>2.3866666666666667</v>
      </c>
      <c r="V12" s="54">
        <v>358</v>
      </c>
      <c r="W12" s="21">
        <v>150</v>
      </c>
      <c r="X12" s="21" t="s">
        <v>49</v>
      </c>
    </row>
    <row r="13" spans="1:24" ht="51" x14ac:dyDescent="0.2">
      <c r="A13" s="21" t="s">
        <v>32</v>
      </c>
      <c r="B13" s="21" t="s">
        <v>33</v>
      </c>
      <c r="C13" s="21" t="s">
        <v>34</v>
      </c>
      <c r="D13" s="21" t="s">
        <v>35</v>
      </c>
      <c r="E13" s="21" t="s">
        <v>36</v>
      </c>
      <c r="F13" s="35">
        <v>1707144</v>
      </c>
      <c r="G13" s="35">
        <f>1371949+25996</f>
        <v>1397945</v>
      </c>
      <c r="H13" s="35">
        <v>4281</v>
      </c>
      <c r="I13" s="35">
        <f>878488.28+25996</f>
        <v>904484.28</v>
      </c>
      <c r="J13" s="35">
        <f>874207.28+25996</f>
        <v>900203.28</v>
      </c>
      <c r="K13" s="21" t="s">
        <v>37</v>
      </c>
      <c r="L13" s="21" t="s">
        <v>73</v>
      </c>
      <c r="M13" s="21" t="s">
        <v>74</v>
      </c>
      <c r="N13" s="21" t="s">
        <v>75</v>
      </c>
      <c r="O13" s="21" t="s">
        <v>73</v>
      </c>
      <c r="P13" s="21" t="s">
        <v>76</v>
      </c>
      <c r="Q13" s="22" t="s">
        <v>77</v>
      </c>
      <c r="R13" s="21">
        <v>2021</v>
      </c>
      <c r="S13" s="26">
        <v>1</v>
      </c>
      <c r="T13" s="38">
        <v>1</v>
      </c>
      <c r="U13" s="39">
        <f t="shared" si="1"/>
        <v>1.1879999999999999</v>
      </c>
      <c r="V13" s="54">
        <v>594</v>
      </c>
      <c r="W13" s="21">
        <v>500</v>
      </c>
      <c r="X13" s="21" t="s">
        <v>49</v>
      </c>
    </row>
    <row r="14" spans="1:24" ht="51" x14ac:dyDescent="0.2">
      <c r="A14" s="21" t="s">
        <v>32</v>
      </c>
      <c r="B14" s="21" t="s">
        <v>33</v>
      </c>
      <c r="C14" s="21" t="s">
        <v>34</v>
      </c>
      <c r="D14" s="21" t="s">
        <v>35</v>
      </c>
      <c r="E14" s="21" t="s">
        <v>36</v>
      </c>
      <c r="F14" s="35">
        <v>533415</v>
      </c>
      <c r="G14" s="35">
        <f>224056.4+25996</f>
        <v>250052.4</v>
      </c>
      <c r="H14" s="35">
        <v>0</v>
      </c>
      <c r="I14" s="35">
        <f>163661+25996</f>
        <v>189657</v>
      </c>
      <c r="J14" s="35">
        <f>163661+25996</f>
        <v>189657</v>
      </c>
      <c r="K14" s="21" t="s">
        <v>37</v>
      </c>
      <c r="L14" s="21" t="s">
        <v>78</v>
      </c>
      <c r="M14" s="21" t="s">
        <v>79</v>
      </c>
      <c r="N14" s="21" t="s">
        <v>80</v>
      </c>
      <c r="O14" s="21" t="s">
        <v>78</v>
      </c>
      <c r="P14" s="21" t="s">
        <v>81</v>
      </c>
      <c r="Q14" s="22" t="s">
        <v>82</v>
      </c>
      <c r="R14" s="21">
        <v>2021</v>
      </c>
      <c r="S14" s="26">
        <v>1</v>
      </c>
      <c r="T14" s="38">
        <v>0.5</v>
      </c>
      <c r="U14" s="39">
        <f t="shared" si="1"/>
        <v>0.41</v>
      </c>
      <c r="V14" s="54">
        <v>41</v>
      </c>
      <c r="W14" s="21">
        <v>100</v>
      </c>
      <c r="X14" s="21" t="s">
        <v>67</v>
      </c>
    </row>
    <row r="15" spans="1:24" ht="51" x14ac:dyDescent="0.2">
      <c r="A15" s="21" t="s">
        <v>32</v>
      </c>
      <c r="B15" s="21" t="s">
        <v>33</v>
      </c>
      <c r="C15" s="21" t="s">
        <v>34</v>
      </c>
      <c r="D15" s="21" t="s">
        <v>35</v>
      </c>
      <c r="E15" s="21" t="s">
        <v>36</v>
      </c>
      <c r="F15" s="35">
        <v>1068132</v>
      </c>
      <c r="G15" s="35">
        <f>899234.21+25996</f>
        <v>925230.21</v>
      </c>
      <c r="H15" s="35">
        <v>69102.81</v>
      </c>
      <c r="I15" s="35">
        <v>822939.84</v>
      </c>
      <c r="J15" s="35">
        <v>753837.03</v>
      </c>
      <c r="K15" s="21" t="s">
        <v>37</v>
      </c>
      <c r="L15" s="21" t="s">
        <v>83</v>
      </c>
      <c r="M15" s="21" t="s">
        <v>84</v>
      </c>
      <c r="N15" s="21" t="s">
        <v>85</v>
      </c>
      <c r="O15" s="21" t="s">
        <v>83</v>
      </c>
      <c r="P15" s="21" t="s">
        <v>86</v>
      </c>
      <c r="Q15" s="22" t="s">
        <v>87</v>
      </c>
      <c r="R15" s="21">
        <v>2021</v>
      </c>
      <c r="S15" s="26">
        <v>1</v>
      </c>
      <c r="T15" s="38">
        <v>1</v>
      </c>
      <c r="U15" s="39">
        <f t="shared" si="1"/>
        <v>0.88</v>
      </c>
      <c r="V15" s="54">
        <v>22</v>
      </c>
      <c r="W15" s="21">
        <v>25</v>
      </c>
      <c r="X15" s="21" t="s">
        <v>88</v>
      </c>
    </row>
    <row r="16" spans="1:24" ht="51" x14ac:dyDescent="0.2">
      <c r="A16" s="21" t="s">
        <v>32</v>
      </c>
      <c r="B16" s="21" t="s">
        <v>33</v>
      </c>
      <c r="C16" s="21" t="s">
        <v>34</v>
      </c>
      <c r="D16" s="21" t="s">
        <v>35</v>
      </c>
      <c r="E16" s="21" t="s">
        <v>36</v>
      </c>
      <c r="F16" s="23"/>
      <c r="G16" s="23"/>
      <c r="H16" s="23"/>
      <c r="I16" s="23"/>
      <c r="J16" s="23"/>
      <c r="K16" s="21" t="s">
        <v>37</v>
      </c>
      <c r="L16" s="21" t="s">
        <v>89</v>
      </c>
      <c r="M16" s="21" t="s">
        <v>90</v>
      </c>
      <c r="N16" s="21" t="s">
        <v>91</v>
      </c>
      <c r="O16" s="21" t="s">
        <v>89</v>
      </c>
      <c r="P16" s="21" t="s">
        <v>92</v>
      </c>
      <c r="Q16" s="22" t="s">
        <v>93</v>
      </c>
      <c r="R16" s="21">
        <v>2021</v>
      </c>
      <c r="S16" s="26">
        <v>1</v>
      </c>
      <c r="T16" s="26">
        <v>1</v>
      </c>
      <c r="U16" s="33">
        <f t="shared" si="1"/>
        <v>0.33333333333333331</v>
      </c>
      <c r="V16" s="54">
        <v>10</v>
      </c>
      <c r="W16" s="21">
        <v>30</v>
      </c>
      <c r="X16" s="21" t="s">
        <v>94</v>
      </c>
    </row>
    <row r="17" spans="1:25" ht="51" x14ac:dyDescent="0.2">
      <c r="A17" s="21" t="s">
        <v>32</v>
      </c>
      <c r="B17" s="21" t="s">
        <v>33</v>
      </c>
      <c r="C17" s="21" t="s">
        <v>34</v>
      </c>
      <c r="D17" s="21" t="s">
        <v>35</v>
      </c>
      <c r="E17" s="21" t="s">
        <v>36</v>
      </c>
      <c r="F17" s="23"/>
      <c r="G17" s="23"/>
      <c r="H17" s="23"/>
      <c r="I17" s="23"/>
      <c r="J17" s="23"/>
      <c r="K17" s="21" t="s">
        <v>37</v>
      </c>
      <c r="L17" s="21" t="s">
        <v>95</v>
      </c>
      <c r="M17" s="21" t="s">
        <v>96</v>
      </c>
      <c r="N17" s="21" t="s">
        <v>97</v>
      </c>
      <c r="O17" s="21" t="s">
        <v>95</v>
      </c>
      <c r="P17" s="21" t="s">
        <v>98</v>
      </c>
      <c r="Q17" s="22" t="s">
        <v>99</v>
      </c>
      <c r="R17" s="21">
        <v>2021</v>
      </c>
      <c r="S17" s="26">
        <v>1</v>
      </c>
      <c r="T17" s="26">
        <v>1</v>
      </c>
      <c r="U17" s="33">
        <f t="shared" si="1"/>
        <v>0.23333333333333334</v>
      </c>
      <c r="V17" s="54">
        <v>7</v>
      </c>
      <c r="W17" s="21">
        <v>30</v>
      </c>
      <c r="X17" s="21" t="s">
        <v>100</v>
      </c>
    </row>
    <row r="18" spans="1:25" ht="51" x14ac:dyDescent="0.2">
      <c r="A18" s="21" t="s">
        <v>32</v>
      </c>
      <c r="B18" s="21" t="s">
        <v>33</v>
      </c>
      <c r="C18" s="21" t="s">
        <v>34</v>
      </c>
      <c r="D18" s="21" t="s">
        <v>35</v>
      </c>
      <c r="E18" s="21" t="s">
        <v>36</v>
      </c>
      <c r="F18" s="23"/>
      <c r="G18" s="23"/>
      <c r="H18" s="23"/>
      <c r="I18" s="23"/>
      <c r="J18" s="23"/>
      <c r="K18" s="21" t="s">
        <v>37</v>
      </c>
      <c r="L18" s="21" t="s">
        <v>101</v>
      </c>
      <c r="M18" s="21" t="s">
        <v>102</v>
      </c>
      <c r="N18" s="21" t="s">
        <v>103</v>
      </c>
      <c r="O18" s="21" t="s">
        <v>101</v>
      </c>
      <c r="P18" s="21" t="s">
        <v>104</v>
      </c>
      <c r="Q18" s="22" t="s">
        <v>105</v>
      </c>
      <c r="R18" s="21">
        <v>2021</v>
      </c>
      <c r="S18" s="26">
        <v>1</v>
      </c>
      <c r="T18" s="26">
        <v>1</v>
      </c>
      <c r="U18" s="33">
        <f t="shared" si="1"/>
        <v>1.4</v>
      </c>
      <c r="V18" s="54">
        <v>14</v>
      </c>
      <c r="W18" s="21">
        <v>10</v>
      </c>
      <c r="X18" s="21" t="s">
        <v>106</v>
      </c>
    </row>
    <row r="19" spans="1:25" ht="51" x14ac:dyDescent="0.2">
      <c r="A19" s="21" t="s">
        <v>32</v>
      </c>
      <c r="B19" s="21" t="s">
        <v>33</v>
      </c>
      <c r="C19" s="21" t="s">
        <v>34</v>
      </c>
      <c r="D19" s="21" t="s">
        <v>35</v>
      </c>
      <c r="E19" s="21" t="s">
        <v>36</v>
      </c>
      <c r="F19" s="23"/>
      <c r="G19" s="23"/>
      <c r="H19" s="23"/>
      <c r="I19" s="23"/>
      <c r="J19" s="23"/>
      <c r="K19" s="21" t="s">
        <v>37</v>
      </c>
      <c r="L19" s="21" t="s">
        <v>107</v>
      </c>
      <c r="M19" s="21" t="s">
        <v>108</v>
      </c>
      <c r="N19" s="21" t="s">
        <v>109</v>
      </c>
      <c r="O19" s="21" t="s">
        <v>107</v>
      </c>
      <c r="P19" s="21" t="s">
        <v>110</v>
      </c>
      <c r="Q19" s="22" t="s">
        <v>111</v>
      </c>
      <c r="R19" s="21">
        <v>2021</v>
      </c>
      <c r="S19" s="26">
        <v>1</v>
      </c>
      <c r="T19" s="26">
        <v>1</v>
      </c>
      <c r="U19" s="33">
        <v>0.17</v>
      </c>
      <c r="V19" s="54">
        <v>21</v>
      </c>
      <c r="W19" s="21">
        <v>20</v>
      </c>
      <c r="X19" s="21" t="s">
        <v>112</v>
      </c>
    </row>
    <row r="20" spans="1:25" ht="51" x14ac:dyDescent="0.2">
      <c r="A20" s="21" t="s">
        <v>32</v>
      </c>
      <c r="B20" s="21" t="s">
        <v>33</v>
      </c>
      <c r="C20" s="21" t="s">
        <v>34</v>
      </c>
      <c r="D20" s="21" t="s">
        <v>35</v>
      </c>
      <c r="E20" s="21" t="s">
        <v>36</v>
      </c>
      <c r="F20" s="23"/>
      <c r="G20" s="23"/>
      <c r="H20" s="23"/>
      <c r="I20" s="23"/>
      <c r="J20" s="23"/>
      <c r="K20" s="21" t="s">
        <v>37</v>
      </c>
      <c r="L20" s="21" t="s">
        <v>113</v>
      </c>
      <c r="M20" s="21" t="s">
        <v>114</v>
      </c>
      <c r="N20" s="21" t="s">
        <v>115</v>
      </c>
      <c r="O20" s="21" t="s">
        <v>113</v>
      </c>
      <c r="P20" s="21" t="s">
        <v>116</v>
      </c>
      <c r="Q20" s="22" t="s">
        <v>117</v>
      </c>
      <c r="R20" s="21">
        <v>2021</v>
      </c>
      <c r="S20" s="26">
        <v>1</v>
      </c>
      <c r="T20" s="26">
        <v>1</v>
      </c>
      <c r="U20" s="33">
        <v>0.17</v>
      </c>
      <c r="V20" s="54">
        <v>20</v>
      </c>
      <c r="W20" s="21">
        <v>40</v>
      </c>
      <c r="X20" s="21" t="s">
        <v>106</v>
      </c>
    </row>
    <row r="21" spans="1:25" ht="51" x14ac:dyDescent="0.2">
      <c r="A21" s="21" t="s">
        <v>32</v>
      </c>
      <c r="B21" s="21" t="s">
        <v>33</v>
      </c>
      <c r="C21" s="21" t="s">
        <v>34</v>
      </c>
      <c r="D21" s="21" t="s">
        <v>35</v>
      </c>
      <c r="E21" s="21" t="s">
        <v>36</v>
      </c>
      <c r="F21" s="23"/>
      <c r="G21" s="23"/>
      <c r="H21" s="23"/>
      <c r="I21" s="23"/>
      <c r="J21" s="23"/>
      <c r="K21" s="21" t="s">
        <v>37</v>
      </c>
      <c r="L21" s="21" t="s">
        <v>118</v>
      </c>
      <c r="M21" s="21" t="s">
        <v>119</v>
      </c>
      <c r="N21" s="21" t="s">
        <v>120</v>
      </c>
      <c r="O21" s="21" t="s">
        <v>118</v>
      </c>
      <c r="P21" s="21" t="s">
        <v>121</v>
      </c>
      <c r="Q21" s="22" t="s">
        <v>122</v>
      </c>
      <c r="R21" s="21">
        <v>2021</v>
      </c>
      <c r="S21" s="26">
        <v>1</v>
      </c>
      <c r="T21" s="26">
        <v>1</v>
      </c>
      <c r="U21" s="33">
        <f t="shared" ref="U21:U28" si="2">V21/W21</f>
        <v>1</v>
      </c>
      <c r="V21" s="54">
        <v>40</v>
      </c>
      <c r="W21" s="21">
        <v>40</v>
      </c>
      <c r="X21" s="21" t="s">
        <v>123</v>
      </c>
    </row>
    <row r="22" spans="1:25" ht="51" x14ac:dyDescent="0.2">
      <c r="A22" s="21" t="s">
        <v>32</v>
      </c>
      <c r="B22" s="21" t="s">
        <v>33</v>
      </c>
      <c r="C22" s="21" t="s">
        <v>34</v>
      </c>
      <c r="D22" s="21" t="s">
        <v>35</v>
      </c>
      <c r="E22" s="21" t="s">
        <v>36</v>
      </c>
      <c r="F22" s="23"/>
      <c r="G22" s="23"/>
      <c r="H22" s="23"/>
      <c r="I22" s="23"/>
      <c r="J22" s="23"/>
      <c r="K22" s="21" t="s">
        <v>37</v>
      </c>
      <c r="L22" s="21" t="s">
        <v>124</v>
      </c>
      <c r="M22" s="21" t="s">
        <v>125</v>
      </c>
      <c r="N22" s="21" t="s">
        <v>126</v>
      </c>
      <c r="O22" s="21" t="s">
        <v>124</v>
      </c>
      <c r="P22" s="21" t="s">
        <v>127</v>
      </c>
      <c r="Q22" s="22" t="s">
        <v>128</v>
      </c>
      <c r="R22" s="21">
        <v>2021</v>
      </c>
      <c r="S22" s="26">
        <v>1</v>
      </c>
      <c r="T22" s="26">
        <v>1</v>
      </c>
      <c r="U22" s="33">
        <f>V22/W22</f>
        <v>0.67500000000000004</v>
      </c>
      <c r="V22" s="54">
        <v>27</v>
      </c>
      <c r="W22" s="21">
        <v>40</v>
      </c>
      <c r="X22" s="21" t="s">
        <v>129</v>
      </c>
    </row>
    <row r="23" spans="1:25" ht="51" x14ac:dyDescent="0.2">
      <c r="A23" s="21" t="s">
        <v>32</v>
      </c>
      <c r="B23" s="21" t="s">
        <v>33</v>
      </c>
      <c r="C23" s="21" t="s">
        <v>34</v>
      </c>
      <c r="D23" s="21" t="s">
        <v>35</v>
      </c>
      <c r="E23" s="21" t="s">
        <v>36</v>
      </c>
      <c r="F23" s="23"/>
      <c r="G23" s="23"/>
      <c r="H23" s="23"/>
      <c r="I23" s="23"/>
      <c r="J23" s="23"/>
      <c r="K23" s="21" t="s">
        <v>37</v>
      </c>
      <c r="L23" s="21" t="s">
        <v>130</v>
      </c>
      <c r="M23" s="21" t="s">
        <v>131</v>
      </c>
      <c r="N23" s="21" t="s">
        <v>132</v>
      </c>
      <c r="O23" s="21" t="s">
        <v>130</v>
      </c>
      <c r="P23" s="21" t="s">
        <v>133</v>
      </c>
      <c r="Q23" s="22" t="s">
        <v>134</v>
      </c>
      <c r="R23" s="21">
        <v>2021</v>
      </c>
      <c r="S23" s="26">
        <v>1</v>
      </c>
      <c r="T23" s="26">
        <v>1</v>
      </c>
      <c r="U23" s="33">
        <f>V23/W23</f>
        <v>0.52</v>
      </c>
      <c r="V23" s="54">
        <v>52</v>
      </c>
      <c r="W23" s="21">
        <v>100</v>
      </c>
      <c r="X23" s="21" t="s">
        <v>135</v>
      </c>
    </row>
    <row r="24" spans="1:25" ht="51" x14ac:dyDescent="0.2">
      <c r="A24" s="21" t="s">
        <v>32</v>
      </c>
      <c r="B24" s="21" t="s">
        <v>33</v>
      </c>
      <c r="C24" s="21" t="s">
        <v>34</v>
      </c>
      <c r="D24" s="21" t="s">
        <v>35</v>
      </c>
      <c r="E24" s="21" t="s">
        <v>36</v>
      </c>
      <c r="F24" s="23"/>
      <c r="G24" s="23"/>
      <c r="H24" s="23"/>
      <c r="I24" s="23"/>
      <c r="J24" s="23"/>
      <c r="K24" s="21" t="s">
        <v>37</v>
      </c>
      <c r="L24" s="21" t="s">
        <v>136</v>
      </c>
      <c r="M24" s="21" t="s">
        <v>137</v>
      </c>
      <c r="N24" s="21" t="s">
        <v>138</v>
      </c>
      <c r="O24" s="21" t="s">
        <v>136</v>
      </c>
      <c r="P24" s="21" t="s">
        <v>139</v>
      </c>
      <c r="Q24" s="22" t="s">
        <v>140</v>
      </c>
      <c r="R24" s="21">
        <v>2021</v>
      </c>
      <c r="S24" s="26">
        <v>1</v>
      </c>
      <c r="T24" s="26">
        <v>1</v>
      </c>
      <c r="U24" s="33">
        <f t="shared" si="2"/>
        <v>1</v>
      </c>
      <c r="V24" s="54">
        <v>2</v>
      </c>
      <c r="W24" s="21">
        <v>2</v>
      </c>
      <c r="X24" s="21" t="s">
        <v>141</v>
      </c>
    </row>
    <row r="25" spans="1:25" ht="51" x14ac:dyDescent="0.2">
      <c r="A25" s="21" t="s">
        <v>32</v>
      </c>
      <c r="B25" s="21" t="s">
        <v>33</v>
      </c>
      <c r="C25" s="21" t="s">
        <v>34</v>
      </c>
      <c r="D25" s="21" t="s">
        <v>35</v>
      </c>
      <c r="E25" s="21" t="s">
        <v>36</v>
      </c>
      <c r="F25" s="23"/>
      <c r="G25" s="23"/>
      <c r="H25" s="23"/>
      <c r="I25" s="23"/>
      <c r="J25" s="23"/>
      <c r="K25" s="21" t="s">
        <v>37</v>
      </c>
      <c r="L25" s="21" t="s">
        <v>142</v>
      </c>
      <c r="M25" s="21" t="s">
        <v>143</v>
      </c>
      <c r="N25" s="21" t="s">
        <v>144</v>
      </c>
      <c r="O25" s="21" t="s">
        <v>142</v>
      </c>
      <c r="P25" s="21" t="s">
        <v>145</v>
      </c>
      <c r="Q25" s="22" t="s">
        <v>146</v>
      </c>
      <c r="R25" s="21">
        <v>2021</v>
      </c>
      <c r="S25" s="26">
        <v>1</v>
      </c>
      <c r="T25" s="26">
        <v>1</v>
      </c>
      <c r="U25" s="33">
        <f t="shared" si="2"/>
        <v>2</v>
      </c>
      <c r="V25" s="54">
        <v>4</v>
      </c>
      <c r="W25" s="21">
        <v>2</v>
      </c>
      <c r="X25" s="21" t="s">
        <v>147</v>
      </c>
    </row>
    <row r="26" spans="1:25" ht="51" x14ac:dyDescent="0.2">
      <c r="A26" s="21" t="s">
        <v>32</v>
      </c>
      <c r="B26" s="21" t="s">
        <v>33</v>
      </c>
      <c r="C26" s="21" t="s">
        <v>34</v>
      </c>
      <c r="D26" s="21" t="s">
        <v>35</v>
      </c>
      <c r="E26" s="21" t="s">
        <v>36</v>
      </c>
      <c r="F26" s="23"/>
      <c r="G26" s="23"/>
      <c r="H26" s="23"/>
      <c r="I26" s="23"/>
      <c r="J26" s="23"/>
      <c r="K26" s="21" t="s">
        <v>37</v>
      </c>
      <c r="L26" s="21" t="s">
        <v>148</v>
      </c>
      <c r="M26" s="21" t="s">
        <v>149</v>
      </c>
      <c r="N26" s="21" t="s">
        <v>150</v>
      </c>
      <c r="O26" s="21" t="s">
        <v>148</v>
      </c>
      <c r="P26" s="21" t="s">
        <v>151</v>
      </c>
      <c r="Q26" s="22" t="s">
        <v>152</v>
      </c>
      <c r="R26" s="21">
        <v>2021</v>
      </c>
      <c r="S26" s="26">
        <v>1</v>
      </c>
      <c r="T26" s="26">
        <v>1</v>
      </c>
      <c r="U26" s="33">
        <f t="shared" si="2"/>
        <v>1</v>
      </c>
      <c r="V26" s="54">
        <v>1</v>
      </c>
      <c r="W26" s="21">
        <v>1</v>
      </c>
      <c r="X26" s="21" t="s">
        <v>153</v>
      </c>
    </row>
    <row r="27" spans="1:25" ht="51" x14ac:dyDescent="0.2">
      <c r="A27" s="21" t="s">
        <v>32</v>
      </c>
      <c r="B27" s="21" t="s">
        <v>33</v>
      </c>
      <c r="C27" s="21" t="s">
        <v>34</v>
      </c>
      <c r="D27" s="21" t="s">
        <v>35</v>
      </c>
      <c r="E27" s="21" t="s">
        <v>36</v>
      </c>
      <c r="F27" s="23"/>
      <c r="G27" s="23"/>
      <c r="H27" s="23"/>
      <c r="I27" s="23"/>
      <c r="J27" s="23"/>
      <c r="K27" s="21" t="s">
        <v>37</v>
      </c>
      <c r="L27" s="21" t="s">
        <v>154</v>
      </c>
      <c r="M27" s="21" t="s">
        <v>155</v>
      </c>
      <c r="N27" s="21" t="s">
        <v>156</v>
      </c>
      <c r="O27" s="21" t="s">
        <v>154</v>
      </c>
      <c r="P27" s="21" t="s">
        <v>157</v>
      </c>
      <c r="Q27" s="22" t="s">
        <v>158</v>
      </c>
      <c r="R27" s="21">
        <v>2021</v>
      </c>
      <c r="S27" s="26">
        <v>1</v>
      </c>
      <c r="T27" s="26">
        <v>1</v>
      </c>
      <c r="U27" s="33">
        <f t="shared" si="2"/>
        <v>0.43</v>
      </c>
      <c r="V27" s="54">
        <v>43</v>
      </c>
      <c r="W27" s="21">
        <v>100</v>
      </c>
      <c r="X27" s="21" t="s">
        <v>159</v>
      </c>
    </row>
    <row r="28" spans="1:25" ht="51" x14ac:dyDescent="0.2">
      <c r="A28" s="21" t="s">
        <v>32</v>
      </c>
      <c r="B28" s="21" t="s">
        <v>33</v>
      </c>
      <c r="C28" s="21" t="s">
        <v>34</v>
      </c>
      <c r="D28" s="21" t="s">
        <v>35</v>
      </c>
      <c r="E28" s="21" t="s">
        <v>36</v>
      </c>
      <c r="F28" s="23"/>
      <c r="G28" s="23"/>
      <c r="H28" s="23"/>
      <c r="I28" s="23"/>
      <c r="J28" s="23"/>
      <c r="K28" s="21" t="s">
        <v>37</v>
      </c>
      <c r="L28" s="21" t="s">
        <v>160</v>
      </c>
      <c r="M28" s="21" t="s">
        <v>161</v>
      </c>
      <c r="N28" s="21" t="s">
        <v>162</v>
      </c>
      <c r="O28" s="21" t="s">
        <v>160</v>
      </c>
      <c r="P28" s="21" t="s">
        <v>163</v>
      </c>
      <c r="Q28" s="22" t="s">
        <v>164</v>
      </c>
      <c r="R28" s="21">
        <v>2021</v>
      </c>
      <c r="S28" s="26">
        <v>1</v>
      </c>
      <c r="T28" s="26">
        <v>1</v>
      </c>
      <c r="U28" s="33">
        <f t="shared" si="2"/>
        <v>0.41</v>
      </c>
      <c r="V28" s="54">
        <v>41</v>
      </c>
      <c r="W28" s="21">
        <v>100</v>
      </c>
      <c r="X28" s="21" t="s">
        <v>165</v>
      </c>
    </row>
    <row r="29" spans="1:25" ht="51" x14ac:dyDescent="0.2">
      <c r="A29" s="21" t="s">
        <v>32</v>
      </c>
      <c r="B29" s="21" t="s">
        <v>33</v>
      </c>
      <c r="C29" s="21" t="s">
        <v>34</v>
      </c>
      <c r="D29" s="21" t="s">
        <v>35</v>
      </c>
      <c r="E29" s="21" t="s">
        <v>36</v>
      </c>
      <c r="F29" s="23"/>
      <c r="G29" s="23"/>
      <c r="H29" s="23"/>
      <c r="I29" s="23"/>
      <c r="J29" s="23"/>
      <c r="K29" s="21" t="s">
        <v>37</v>
      </c>
      <c r="L29" s="21" t="s">
        <v>166</v>
      </c>
      <c r="M29" s="21" t="s">
        <v>167</v>
      </c>
      <c r="N29" s="21" t="s">
        <v>168</v>
      </c>
      <c r="O29" s="21" t="s">
        <v>166</v>
      </c>
      <c r="P29" s="21" t="s">
        <v>169</v>
      </c>
      <c r="Q29" s="22" t="s">
        <v>170</v>
      </c>
      <c r="R29" s="21">
        <v>2021</v>
      </c>
      <c r="S29" s="26">
        <v>1</v>
      </c>
      <c r="T29" s="26">
        <v>1</v>
      </c>
      <c r="U29" s="33">
        <f>V29/W29</f>
        <v>0.88</v>
      </c>
      <c r="V29" s="54">
        <v>22</v>
      </c>
      <c r="W29" s="21">
        <v>25</v>
      </c>
      <c r="X29" s="21" t="s">
        <v>159</v>
      </c>
      <c r="Y29" s="1">
        <v>1</v>
      </c>
    </row>
    <row r="30" spans="1:25" ht="51" customHeight="1" x14ac:dyDescent="0.2">
      <c r="A30" s="34" t="s">
        <v>32</v>
      </c>
      <c r="B30" s="23" t="s">
        <v>33</v>
      </c>
      <c r="C30" s="23" t="s">
        <v>34</v>
      </c>
      <c r="D30" s="23" t="s">
        <v>35</v>
      </c>
      <c r="E30" s="23" t="s">
        <v>34</v>
      </c>
      <c r="F30" s="35">
        <v>311000</v>
      </c>
      <c r="G30" s="35">
        <v>77256.53</v>
      </c>
      <c r="H30" s="35">
        <v>0</v>
      </c>
      <c r="I30" s="35">
        <v>36807</v>
      </c>
      <c r="J30" s="35">
        <v>36807</v>
      </c>
      <c r="K30" s="23" t="s">
        <v>37</v>
      </c>
      <c r="L30" s="27" t="s">
        <v>50</v>
      </c>
      <c r="M30" s="29" t="s">
        <v>173</v>
      </c>
      <c r="N30" s="31" t="s">
        <v>174</v>
      </c>
      <c r="O30" s="23" t="s">
        <v>50</v>
      </c>
      <c r="P30" s="23" t="s">
        <v>175</v>
      </c>
      <c r="Q30" s="23" t="s">
        <v>176</v>
      </c>
      <c r="R30" s="23">
        <v>2021</v>
      </c>
      <c r="S30" s="33">
        <v>1</v>
      </c>
      <c r="T30" s="38">
        <v>1</v>
      </c>
      <c r="U30" s="40">
        <v>0.20830000000000001</v>
      </c>
      <c r="V30" s="55">
        <v>5</v>
      </c>
      <c r="W30" s="23">
        <v>24</v>
      </c>
      <c r="X30" s="23" t="s">
        <v>177</v>
      </c>
    </row>
    <row r="31" spans="1:25" ht="51" customHeight="1" x14ac:dyDescent="0.2">
      <c r="A31" s="21" t="s">
        <v>32</v>
      </c>
      <c r="B31" s="21" t="s">
        <v>33</v>
      </c>
      <c r="C31" s="21" t="s">
        <v>34</v>
      </c>
      <c r="D31" s="21" t="s">
        <v>35</v>
      </c>
      <c r="E31" s="21" t="s">
        <v>34</v>
      </c>
      <c r="F31" s="36">
        <v>333000</v>
      </c>
      <c r="G31" s="36">
        <v>221137.6</v>
      </c>
      <c r="H31" s="36">
        <v>0</v>
      </c>
      <c r="I31" s="35">
        <v>150022</v>
      </c>
      <c r="J31" s="35">
        <v>150022</v>
      </c>
      <c r="K31" s="21" t="s">
        <v>37</v>
      </c>
      <c r="L31" s="28" t="s">
        <v>56</v>
      </c>
      <c r="M31" s="29" t="s">
        <v>178</v>
      </c>
      <c r="N31" s="32" t="s">
        <v>179</v>
      </c>
      <c r="O31" s="23" t="s">
        <v>56</v>
      </c>
      <c r="P31" s="21" t="s">
        <v>180</v>
      </c>
      <c r="Q31" s="21" t="s">
        <v>181</v>
      </c>
      <c r="R31" s="21">
        <v>2021</v>
      </c>
      <c r="S31" s="26">
        <v>1</v>
      </c>
      <c r="T31" s="38">
        <v>1</v>
      </c>
      <c r="U31" s="39">
        <v>1</v>
      </c>
      <c r="V31" s="55">
        <v>300</v>
      </c>
      <c r="W31" s="21">
        <v>300</v>
      </c>
      <c r="X31" s="21" t="s">
        <v>61</v>
      </c>
    </row>
    <row r="32" spans="1:25" ht="51" customHeight="1" x14ac:dyDescent="0.2">
      <c r="A32" s="21" t="s">
        <v>32</v>
      </c>
      <c r="B32" s="21" t="s">
        <v>33</v>
      </c>
      <c r="C32" s="21" t="s">
        <v>34</v>
      </c>
      <c r="D32" s="21" t="s">
        <v>35</v>
      </c>
      <c r="E32" s="21" t="s">
        <v>34</v>
      </c>
      <c r="F32" s="36">
        <v>320000</v>
      </c>
      <c r="G32" s="36">
        <v>527110</v>
      </c>
      <c r="H32" s="36">
        <v>0</v>
      </c>
      <c r="I32" s="35">
        <v>527109.19999999995</v>
      </c>
      <c r="J32" s="35">
        <v>527109.19999999995</v>
      </c>
      <c r="K32" s="21" t="s">
        <v>37</v>
      </c>
      <c r="L32" s="28" t="s">
        <v>62</v>
      </c>
      <c r="M32" s="29" t="s">
        <v>182</v>
      </c>
      <c r="N32" s="32" t="s">
        <v>183</v>
      </c>
      <c r="O32" s="23" t="s">
        <v>184</v>
      </c>
      <c r="P32" s="21" t="s">
        <v>185</v>
      </c>
      <c r="Q32" s="21" t="s">
        <v>186</v>
      </c>
      <c r="R32" s="21">
        <v>2021</v>
      </c>
      <c r="S32" s="26">
        <v>1</v>
      </c>
      <c r="T32" s="38">
        <v>1</v>
      </c>
      <c r="U32" s="39">
        <v>1</v>
      </c>
      <c r="V32" s="55">
        <v>24</v>
      </c>
      <c r="W32" s="21">
        <v>24</v>
      </c>
      <c r="X32" s="21" t="s">
        <v>187</v>
      </c>
    </row>
    <row r="33" spans="1:24" ht="51" customHeight="1" x14ac:dyDescent="0.2">
      <c r="A33" s="21" t="s">
        <v>32</v>
      </c>
      <c r="B33" s="21" t="s">
        <v>33</v>
      </c>
      <c r="C33" s="21" t="s">
        <v>34</v>
      </c>
      <c r="D33" s="21" t="s">
        <v>35</v>
      </c>
      <c r="E33" s="21" t="s">
        <v>34</v>
      </c>
      <c r="F33" s="36">
        <v>195000</v>
      </c>
      <c r="G33" s="36">
        <v>122000</v>
      </c>
      <c r="H33" s="36">
        <v>0</v>
      </c>
      <c r="I33" s="35">
        <v>121800</v>
      </c>
      <c r="J33" s="35">
        <v>121800</v>
      </c>
      <c r="K33" s="21" t="s">
        <v>37</v>
      </c>
      <c r="L33" s="28" t="s">
        <v>68</v>
      </c>
      <c r="M33" s="29" t="s">
        <v>188</v>
      </c>
      <c r="N33" s="32" t="s">
        <v>189</v>
      </c>
      <c r="O33" s="23" t="s">
        <v>68</v>
      </c>
      <c r="P33" s="21" t="s">
        <v>190</v>
      </c>
      <c r="Q33" s="21" t="s">
        <v>191</v>
      </c>
      <c r="R33" s="21">
        <v>2021</v>
      </c>
      <c r="S33" s="26">
        <v>1</v>
      </c>
      <c r="T33" s="38">
        <v>1</v>
      </c>
      <c r="U33" s="39">
        <v>1</v>
      </c>
      <c r="V33" s="55">
        <v>300</v>
      </c>
      <c r="W33" s="21">
        <v>300</v>
      </c>
      <c r="X33" s="21" t="s">
        <v>49</v>
      </c>
    </row>
    <row r="34" spans="1:24" ht="51" customHeight="1" x14ac:dyDescent="0.2">
      <c r="A34" s="21" t="s">
        <v>32</v>
      </c>
      <c r="B34" s="21" t="s">
        <v>33</v>
      </c>
      <c r="C34" s="21" t="s">
        <v>34</v>
      </c>
      <c r="D34" s="21" t="s">
        <v>35</v>
      </c>
      <c r="E34" s="21" t="s">
        <v>34</v>
      </c>
      <c r="F34" s="36">
        <v>415000</v>
      </c>
      <c r="G34" s="36">
        <v>221564</v>
      </c>
      <c r="H34" s="36">
        <v>0</v>
      </c>
      <c r="I34" s="35">
        <v>143933.96</v>
      </c>
      <c r="J34" s="35">
        <v>143933.96</v>
      </c>
      <c r="K34" s="21" t="s">
        <v>37</v>
      </c>
      <c r="L34" s="28" t="s">
        <v>73</v>
      </c>
      <c r="M34" s="29" t="s">
        <v>192</v>
      </c>
      <c r="N34" s="32" t="s">
        <v>75</v>
      </c>
      <c r="O34" s="23" t="s">
        <v>73</v>
      </c>
      <c r="P34" s="21" t="s">
        <v>193</v>
      </c>
      <c r="Q34" s="21" t="s">
        <v>194</v>
      </c>
      <c r="R34" s="21">
        <v>2021</v>
      </c>
      <c r="S34" s="26">
        <v>1</v>
      </c>
      <c r="T34" s="38">
        <v>1</v>
      </c>
      <c r="U34" s="39">
        <v>0</v>
      </c>
      <c r="V34" s="55">
        <v>0</v>
      </c>
      <c r="W34" s="21">
        <v>150</v>
      </c>
      <c r="X34" s="21" t="s">
        <v>49</v>
      </c>
    </row>
    <row r="35" spans="1:24" ht="51" customHeight="1" x14ac:dyDescent="0.2">
      <c r="A35" s="21" t="s">
        <v>32</v>
      </c>
      <c r="B35" s="21" t="s">
        <v>33</v>
      </c>
      <c r="C35" s="21" t="s">
        <v>34</v>
      </c>
      <c r="D35" s="21" t="s">
        <v>35</v>
      </c>
      <c r="E35" s="21" t="s">
        <v>34</v>
      </c>
      <c r="F35" s="21"/>
      <c r="G35" s="21"/>
      <c r="H35" s="21"/>
      <c r="I35" s="23"/>
      <c r="J35" s="23"/>
      <c r="K35" s="21" t="s">
        <v>37</v>
      </c>
      <c r="L35" s="28" t="s">
        <v>89</v>
      </c>
      <c r="M35" s="29" t="s">
        <v>195</v>
      </c>
      <c r="N35" s="32" t="s">
        <v>196</v>
      </c>
      <c r="O35" s="21" t="s">
        <v>197</v>
      </c>
      <c r="P35" s="21" t="s">
        <v>198</v>
      </c>
      <c r="Q35" s="23" t="s">
        <v>199</v>
      </c>
      <c r="R35" s="21">
        <v>2021</v>
      </c>
      <c r="S35" s="26">
        <v>1</v>
      </c>
      <c r="T35" s="26">
        <v>1</v>
      </c>
      <c r="U35" s="33">
        <f>V35/W35</f>
        <v>0.20833333333333334</v>
      </c>
      <c r="V35" s="55">
        <v>5</v>
      </c>
      <c r="W35" s="21">
        <v>24</v>
      </c>
      <c r="X35" s="21" t="s">
        <v>177</v>
      </c>
    </row>
    <row r="36" spans="1:24" ht="51" customHeight="1" x14ac:dyDescent="0.2">
      <c r="A36" s="21" t="s">
        <v>32</v>
      </c>
      <c r="B36" s="21" t="s">
        <v>33</v>
      </c>
      <c r="C36" s="21" t="s">
        <v>34</v>
      </c>
      <c r="D36" s="21" t="s">
        <v>35</v>
      </c>
      <c r="E36" s="21" t="s">
        <v>34</v>
      </c>
      <c r="F36" s="21"/>
      <c r="G36" s="21"/>
      <c r="H36" s="21"/>
      <c r="I36" s="21"/>
      <c r="J36" s="21"/>
      <c r="K36" s="21" t="s">
        <v>37</v>
      </c>
      <c r="L36" s="28" t="s">
        <v>95</v>
      </c>
      <c r="M36" s="29" t="s">
        <v>200</v>
      </c>
      <c r="N36" s="32" t="s">
        <v>201</v>
      </c>
      <c r="O36" s="21" t="s">
        <v>202</v>
      </c>
      <c r="P36" s="21" t="s">
        <v>203</v>
      </c>
      <c r="Q36" s="23" t="s">
        <v>204</v>
      </c>
      <c r="R36" s="21">
        <v>2021</v>
      </c>
      <c r="S36" s="26">
        <v>1</v>
      </c>
      <c r="T36" s="26">
        <v>1</v>
      </c>
      <c r="U36" s="41">
        <f t="shared" ref="U36:U44" si="3">V36/W36</f>
        <v>0.20833333333333334</v>
      </c>
      <c r="V36" s="55">
        <v>5</v>
      </c>
      <c r="W36" s="21">
        <v>24</v>
      </c>
      <c r="X36" s="21" t="s">
        <v>177</v>
      </c>
    </row>
    <row r="37" spans="1:24" ht="51" customHeight="1" x14ac:dyDescent="0.2">
      <c r="A37" s="21" t="s">
        <v>32</v>
      </c>
      <c r="B37" s="21" t="s">
        <v>33</v>
      </c>
      <c r="C37" s="21" t="s">
        <v>34</v>
      </c>
      <c r="D37" s="21" t="s">
        <v>35</v>
      </c>
      <c r="E37" s="21" t="s">
        <v>34</v>
      </c>
      <c r="F37" s="21"/>
      <c r="G37" s="21"/>
      <c r="H37" s="21"/>
      <c r="I37" s="21"/>
      <c r="J37" s="21"/>
      <c r="K37" s="21" t="s">
        <v>37</v>
      </c>
      <c r="L37" s="28" t="s">
        <v>101</v>
      </c>
      <c r="M37" s="29" t="s">
        <v>205</v>
      </c>
      <c r="N37" s="32" t="s">
        <v>206</v>
      </c>
      <c r="O37" s="21" t="s">
        <v>207</v>
      </c>
      <c r="P37" s="21" t="s">
        <v>208</v>
      </c>
      <c r="Q37" s="23" t="s">
        <v>209</v>
      </c>
      <c r="R37" s="21">
        <v>2021</v>
      </c>
      <c r="S37" s="26">
        <v>1</v>
      </c>
      <c r="T37" s="26">
        <v>1</v>
      </c>
      <c r="U37" s="41">
        <f t="shared" si="3"/>
        <v>1.0285714285714285</v>
      </c>
      <c r="V37" s="55">
        <v>36</v>
      </c>
      <c r="W37" s="21">
        <v>35</v>
      </c>
      <c r="X37" s="21" t="s">
        <v>210</v>
      </c>
    </row>
    <row r="38" spans="1:24" ht="51" customHeight="1" x14ac:dyDescent="0.2">
      <c r="A38" s="21" t="s">
        <v>32</v>
      </c>
      <c r="B38" s="21" t="s">
        <v>33</v>
      </c>
      <c r="C38" s="21" t="s">
        <v>34</v>
      </c>
      <c r="D38" s="21" t="s">
        <v>35</v>
      </c>
      <c r="E38" s="21" t="s">
        <v>34</v>
      </c>
      <c r="F38" s="21"/>
      <c r="G38" s="21"/>
      <c r="H38" s="21"/>
      <c r="I38" s="21"/>
      <c r="J38" s="21"/>
      <c r="K38" s="21" t="s">
        <v>37</v>
      </c>
      <c r="L38" s="28" t="s">
        <v>107</v>
      </c>
      <c r="M38" s="29" t="s">
        <v>211</v>
      </c>
      <c r="N38" s="32" t="s">
        <v>212</v>
      </c>
      <c r="O38" s="21" t="s">
        <v>213</v>
      </c>
      <c r="P38" s="21" t="s">
        <v>214</v>
      </c>
      <c r="Q38" s="23" t="s">
        <v>215</v>
      </c>
      <c r="R38" s="21">
        <v>2021</v>
      </c>
      <c r="S38" s="26">
        <v>1</v>
      </c>
      <c r="T38" s="26">
        <v>1</v>
      </c>
      <c r="U38" s="41">
        <f t="shared" si="3"/>
        <v>1.1428571428571428</v>
      </c>
      <c r="V38" s="55">
        <v>40</v>
      </c>
      <c r="W38" s="21">
        <v>35</v>
      </c>
      <c r="X38" s="21" t="s">
        <v>216</v>
      </c>
    </row>
    <row r="39" spans="1:24" ht="51" customHeight="1" x14ac:dyDescent="0.2">
      <c r="A39" s="21" t="s">
        <v>32</v>
      </c>
      <c r="B39" s="21" t="s">
        <v>33</v>
      </c>
      <c r="C39" s="21" t="s">
        <v>34</v>
      </c>
      <c r="D39" s="21" t="s">
        <v>35</v>
      </c>
      <c r="E39" s="21" t="s">
        <v>34</v>
      </c>
      <c r="F39" s="21"/>
      <c r="G39" s="21"/>
      <c r="H39" s="21"/>
      <c r="I39" s="21"/>
      <c r="J39" s="21"/>
      <c r="K39" s="21" t="s">
        <v>37</v>
      </c>
      <c r="L39" s="28" t="s">
        <v>113</v>
      </c>
      <c r="M39" s="29" t="s">
        <v>217</v>
      </c>
      <c r="N39" s="32" t="s">
        <v>206</v>
      </c>
      <c r="O39" s="21" t="s">
        <v>218</v>
      </c>
      <c r="P39" s="21" t="s">
        <v>219</v>
      </c>
      <c r="Q39" s="23" t="s">
        <v>220</v>
      </c>
      <c r="R39" s="21">
        <v>2021</v>
      </c>
      <c r="S39" s="26">
        <v>1</v>
      </c>
      <c r="T39" s="26">
        <v>1</v>
      </c>
      <c r="U39" s="33">
        <f t="shared" si="3"/>
        <v>0.66666666666666663</v>
      </c>
      <c r="V39" s="55">
        <v>2</v>
      </c>
      <c r="W39" s="21">
        <v>3</v>
      </c>
      <c r="X39" s="21" t="s">
        <v>187</v>
      </c>
    </row>
    <row r="40" spans="1:24" ht="51" customHeight="1" x14ac:dyDescent="0.2">
      <c r="A40" s="21" t="s">
        <v>32</v>
      </c>
      <c r="B40" s="21" t="s">
        <v>33</v>
      </c>
      <c r="C40" s="21" t="s">
        <v>34</v>
      </c>
      <c r="D40" s="21" t="s">
        <v>35</v>
      </c>
      <c r="E40" s="21" t="s">
        <v>34</v>
      </c>
      <c r="F40" s="21"/>
      <c r="G40" s="21"/>
      <c r="H40" s="21"/>
      <c r="I40" s="21"/>
      <c r="J40" s="21"/>
      <c r="K40" s="21" t="s">
        <v>37</v>
      </c>
      <c r="L40" s="28" t="s">
        <v>118</v>
      </c>
      <c r="M40" s="29" t="s">
        <v>221</v>
      </c>
      <c r="N40" s="32" t="s">
        <v>212</v>
      </c>
      <c r="O40" s="21" t="s">
        <v>222</v>
      </c>
      <c r="P40" s="21" t="s">
        <v>214</v>
      </c>
      <c r="Q40" s="23" t="s">
        <v>204</v>
      </c>
      <c r="R40" s="21">
        <v>2021</v>
      </c>
      <c r="S40" s="26">
        <v>1</v>
      </c>
      <c r="T40" s="26">
        <v>1</v>
      </c>
      <c r="U40" s="33">
        <f t="shared" si="3"/>
        <v>1</v>
      </c>
      <c r="V40" s="55">
        <v>22</v>
      </c>
      <c r="W40" s="21">
        <v>22</v>
      </c>
      <c r="X40" s="21" t="s">
        <v>187</v>
      </c>
    </row>
    <row r="41" spans="1:24" ht="51" customHeight="1" x14ac:dyDescent="0.2">
      <c r="A41" s="21" t="s">
        <v>32</v>
      </c>
      <c r="B41" s="21" t="s">
        <v>33</v>
      </c>
      <c r="C41" s="21" t="s">
        <v>34</v>
      </c>
      <c r="D41" s="21" t="s">
        <v>35</v>
      </c>
      <c r="E41" s="21" t="s">
        <v>34</v>
      </c>
      <c r="F41" s="21"/>
      <c r="G41" s="21"/>
      <c r="H41" s="21"/>
      <c r="I41" s="21"/>
      <c r="J41" s="21"/>
      <c r="K41" s="21" t="s">
        <v>37</v>
      </c>
      <c r="L41" s="21" t="s">
        <v>124</v>
      </c>
      <c r="M41" s="30" t="s">
        <v>223</v>
      </c>
      <c r="N41" s="21" t="s">
        <v>224</v>
      </c>
      <c r="O41" s="21" t="s">
        <v>225</v>
      </c>
      <c r="P41" s="21" t="s">
        <v>226</v>
      </c>
      <c r="Q41" s="23" t="s">
        <v>227</v>
      </c>
      <c r="R41" s="21">
        <v>2021</v>
      </c>
      <c r="S41" s="26">
        <v>1</v>
      </c>
      <c r="T41" s="26">
        <v>1</v>
      </c>
      <c r="U41" s="33">
        <f t="shared" si="3"/>
        <v>1</v>
      </c>
      <c r="V41" s="55">
        <v>3</v>
      </c>
      <c r="W41" s="21">
        <v>3</v>
      </c>
      <c r="X41" s="21" t="s">
        <v>228</v>
      </c>
    </row>
    <row r="42" spans="1:24" ht="51" customHeight="1" x14ac:dyDescent="0.2">
      <c r="A42" s="21" t="s">
        <v>32</v>
      </c>
      <c r="B42" s="21" t="s">
        <v>33</v>
      </c>
      <c r="C42" s="21" t="s">
        <v>34</v>
      </c>
      <c r="D42" s="21" t="s">
        <v>35</v>
      </c>
      <c r="E42" s="21" t="s">
        <v>34</v>
      </c>
      <c r="F42" s="21"/>
      <c r="G42" s="21"/>
      <c r="H42" s="21"/>
      <c r="I42" s="21"/>
      <c r="J42" s="21"/>
      <c r="K42" s="21" t="s">
        <v>37</v>
      </c>
      <c r="L42" s="21" t="s">
        <v>130</v>
      </c>
      <c r="M42" s="23" t="s">
        <v>229</v>
      </c>
      <c r="N42" s="21" t="s">
        <v>230</v>
      </c>
      <c r="O42" s="21" t="s">
        <v>231</v>
      </c>
      <c r="P42" s="21" t="s">
        <v>232</v>
      </c>
      <c r="Q42" s="23" t="s">
        <v>233</v>
      </c>
      <c r="R42" s="21">
        <v>2021</v>
      </c>
      <c r="S42" s="26">
        <v>1</v>
      </c>
      <c r="T42" s="26">
        <v>1</v>
      </c>
      <c r="U42" s="33">
        <f t="shared" si="3"/>
        <v>1</v>
      </c>
      <c r="V42" s="55">
        <v>3</v>
      </c>
      <c r="W42" s="21">
        <v>3</v>
      </c>
      <c r="X42" s="21" t="s">
        <v>228</v>
      </c>
    </row>
    <row r="43" spans="1:24" ht="51" customHeight="1" x14ac:dyDescent="0.2">
      <c r="A43" s="21" t="s">
        <v>32</v>
      </c>
      <c r="B43" s="21" t="s">
        <v>33</v>
      </c>
      <c r="C43" s="21" t="s">
        <v>34</v>
      </c>
      <c r="D43" s="21" t="s">
        <v>35</v>
      </c>
      <c r="E43" s="21" t="s">
        <v>34</v>
      </c>
      <c r="F43" s="21"/>
      <c r="G43" s="21"/>
      <c r="H43" s="21"/>
      <c r="I43" s="21"/>
      <c r="J43" s="21"/>
      <c r="K43" s="21" t="s">
        <v>37</v>
      </c>
      <c r="L43" s="21" t="s">
        <v>136</v>
      </c>
      <c r="M43" s="23" t="s">
        <v>234</v>
      </c>
      <c r="N43" s="21" t="s">
        <v>138</v>
      </c>
      <c r="O43" s="21" t="s">
        <v>235</v>
      </c>
      <c r="P43" s="21" t="s">
        <v>139</v>
      </c>
      <c r="Q43" s="23" t="s">
        <v>236</v>
      </c>
      <c r="R43" s="21">
        <v>2021</v>
      </c>
      <c r="S43" s="26">
        <v>1</v>
      </c>
      <c r="T43" s="26">
        <v>1</v>
      </c>
      <c r="U43" s="33">
        <f t="shared" si="3"/>
        <v>1</v>
      </c>
      <c r="V43" s="55">
        <v>1</v>
      </c>
      <c r="W43" s="21">
        <v>1</v>
      </c>
      <c r="X43" s="21" t="s">
        <v>141</v>
      </c>
    </row>
    <row r="44" spans="1:24" ht="51" customHeight="1" x14ac:dyDescent="0.2">
      <c r="A44" s="21" t="s">
        <v>32</v>
      </c>
      <c r="B44" s="21" t="s">
        <v>33</v>
      </c>
      <c r="C44" s="21" t="s">
        <v>34</v>
      </c>
      <c r="D44" s="21" t="s">
        <v>35</v>
      </c>
      <c r="E44" s="21" t="s">
        <v>34</v>
      </c>
      <c r="F44" s="21"/>
      <c r="G44" s="21"/>
      <c r="H44" s="21"/>
      <c r="I44" s="21"/>
      <c r="J44" s="21"/>
      <c r="K44" s="21" t="s">
        <v>37</v>
      </c>
      <c r="L44" s="21" t="s">
        <v>142</v>
      </c>
      <c r="M44" s="23" t="s">
        <v>237</v>
      </c>
      <c r="N44" s="21" t="s">
        <v>238</v>
      </c>
      <c r="O44" s="21" t="s">
        <v>239</v>
      </c>
      <c r="P44" s="21" t="s">
        <v>145</v>
      </c>
      <c r="Q44" s="23" t="s">
        <v>240</v>
      </c>
      <c r="R44" s="21">
        <v>2021</v>
      </c>
      <c r="S44" s="26">
        <v>1</v>
      </c>
      <c r="T44" s="26">
        <v>1</v>
      </c>
      <c r="U44" s="33">
        <f t="shared" si="3"/>
        <v>1</v>
      </c>
      <c r="V44" s="55">
        <v>1</v>
      </c>
      <c r="W44" s="21">
        <v>1</v>
      </c>
      <c r="X44" s="21" t="s">
        <v>147</v>
      </c>
    </row>
    <row r="45" spans="1:24" ht="12.75" customHeight="1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1:24" ht="12.75" customHeight="1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spans="1:24" ht="12.75" customHeight="1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4" ht="12.75" customHeight="1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24" ht="12.75" customHeight="1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12.75" customHeight="1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12.75" customHeight="1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ht="12.75" customHeight="1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ht="12.75" customHeight="1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ht="12.75" customHeight="1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ht="12.75" customHeight="1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ht="12.75" customHeight="1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4" ht="12.75" customHeight="1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ht="12.75" customHeight="1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:24" ht="12.75" customHeight="1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ht="12.75" customHeight="1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ht="12.75" customHeight="1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ht="12.75" customHeight="1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ht="12.75" customHeight="1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ht="12.75" customHeight="1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24" ht="12.75" customHeight="1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ht="12.75" customHeight="1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1:24" ht="12.75" customHeight="1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1:24" ht="12.75" customHeight="1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4" ht="12.75" customHeight="1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:24" ht="12.75" customHeight="1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1:24" ht="12.75" customHeight="1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:24" ht="12.75" customHeight="1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ht="12.75" customHeight="1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4" ht="12.75" customHeight="1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1:24" ht="12.75" customHeight="1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1:24" ht="12.75" customHeight="1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1:24" ht="12.75" customHeight="1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1:24" ht="12.75" customHeight="1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:24" ht="12.75" customHeight="1" x14ac:dyDescent="0.2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1:24" ht="12.75" customHeight="1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1:24" ht="12.75" customHeight="1" x14ac:dyDescent="0.2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1:24" ht="12.75" customHeight="1" x14ac:dyDescent="0.2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1:24" ht="12.75" customHeight="1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1:24" ht="12.75" customHeight="1" x14ac:dyDescent="0.2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ht="12.75" customHeight="1" x14ac:dyDescent="0.2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1:24" ht="12.75" customHeight="1" x14ac:dyDescent="0.2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1:24" ht="12.75" customHeight="1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1:24" ht="12.75" customHeight="1" x14ac:dyDescent="0.2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spans="1:24" ht="12.75" customHeight="1" x14ac:dyDescent="0.2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</row>
    <row r="90" spans="1:24" ht="12.75" customHeight="1" x14ac:dyDescent="0.2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</row>
    <row r="91" spans="1:24" ht="12.75" customHeight="1" x14ac:dyDescent="0.2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</row>
    <row r="92" spans="1:24" ht="12.75" customHeight="1" x14ac:dyDescent="0.2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</row>
    <row r="93" spans="1:24" ht="12.75" customHeight="1" x14ac:dyDescent="0.2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</row>
    <row r="94" spans="1:24" ht="12.75" customHeight="1" x14ac:dyDescent="0.2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</row>
    <row r="95" spans="1:24" ht="12.75" customHeight="1" x14ac:dyDescent="0.2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</row>
    <row r="96" spans="1:24" ht="12.75" customHeight="1" x14ac:dyDescent="0.2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</row>
    <row r="97" spans="1:24" ht="12.75" customHeight="1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</row>
    <row r="98" spans="1:24" ht="12.75" customHeight="1" x14ac:dyDescent="0.2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</row>
    <row r="99" spans="1:24" ht="12.75" customHeight="1" x14ac:dyDescent="0.2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</row>
    <row r="100" spans="1:24" ht="12.75" customHeight="1" x14ac:dyDescent="0.2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</row>
    <row r="101" spans="1:24" ht="12.75" customHeight="1" x14ac:dyDescent="0.2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</row>
    <row r="102" spans="1:24" ht="12.75" customHeight="1" x14ac:dyDescent="0.2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</row>
    <row r="103" spans="1:24" ht="12.75" customHeight="1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</row>
    <row r="104" spans="1:24" ht="12.75" customHeight="1" x14ac:dyDescent="0.2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</row>
    <row r="105" spans="1:24" ht="12.75" customHeight="1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</row>
    <row r="106" spans="1:24" ht="12.75" customHeight="1" x14ac:dyDescent="0.2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</row>
    <row r="107" spans="1:24" ht="12.75" customHeight="1" x14ac:dyDescent="0.2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</row>
    <row r="108" spans="1:24" ht="12.75" customHeight="1" x14ac:dyDescent="0.2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</row>
    <row r="109" spans="1:24" ht="12.75" customHeight="1" x14ac:dyDescent="0.2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</row>
    <row r="110" spans="1:24" ht="12.75" customHeight="1" x14ac:dyDescent="0.2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</row>
    <row r="111" spans="1:24" ht="12.75" customHeight="1" x14ac:dyDescent="0.2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</row>
    <row r="112" spans="1:24" ht="12.75" customHeight="1" x14ac:dyDescent="0.2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</row>
    <row r="113" spans="1:24" ht="12.75" customHeight="1" x14ac:dyDescent="0.2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</row>
    <row r="114" spans="1:24" ht="12.75" customHeight="1" x14ac:dyDescent="0.2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</row>
    <row r="115" spans="1:24" ht="12.75" customHeight="1" x14ac:dyDescent="0.2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</row>
    <row r="116" spans="1:24" ht="12.75" customHeight="1" x14ac:dyDescent="0.2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</row>
    <row r="117" spans="1:24" ht="12.75" customHeight="1" x14ac:dyDescent="0.2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</row>
    <row r="118" spans="1:24" ht="12.75" customHeight="1" x14ac:dyDescent="0.2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</row>
    <row r="119" spans="1:24" ht="12.75" customHeight="1" x14ac:dyDescent="0.2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</row>
    <row r="120" spans="1:24" ht="12.75" customHeight="1" x14ac:dyDescent="0.2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</row>
    <row r="121" spans="1:24" ht="12.75" customHeight="1" x14ac:dyDescent="0.2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</row>
    <row r="122" spans="1:24" ht="12.75" customHeight="1" x14ac:dyDescent="0.2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</row>
    <row r="123" spans="1:24" ht="12.75" customHeight="1" x14ac:dyDescent="0.2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</row>
    <row r="124" spans="1:24" ht="12.75" customHeight="1" x14ac:dyDescent="0.2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</row>
    <row r="125" spans="1:24" ht="12.75" customHeight="1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</row>
    <row r="126" spans="1:24" ht="12.75" customHeight="1" x14ac:dyDescent="0.2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</row>
    <row r="127" spans="1:24" ht="12.75" customHeight="1" x14ac:dyDescent="0.2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</row>
    <row r="128" spans="1:24" ht="12.75" customHeight="1" x14ac:dyDescent="0.2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</row>
    <row r="129" spans="1:24" ht="12.75" customHeight="1" x14ac:dyDescent="0.2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</row>
    <row r="130" spans="1:24" ht="12.75" customHeight="1" x14ac:dyDescent="0.2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</row>
    <row r="131" spans="1:24" ht="12.75" customHeight="1" x14ac:dyDescent="0.2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</row>
    <row r="132" spans="1:24" ht="12.75" customHeight="1" x14ac:dyDescent="0.2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</row>
    <row r="133" spans="1:24" ht="12.75" customHeight="1" x14ac:dyDescent="0.2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</row>
    <row r="134" spans="1:24" ht="12.75" customHeight="1" x14ac:dyDescent="0.2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</row>
    <row r="135" spans="1:24" ht="12.75" customHeight="1" x14ac:dyDescent="0.2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</row>
    <row r="136" spans="1:24" ht="12.75" customHeight="1" x14ac:dyDescent="0.2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</row>
    <row r="137" spans="1:24" ht="12.75" customHeight="1" x14ac:dyDescent="0.2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</row>
    <row r="138" spans="1:24" ht="12.75" customHeight="1" x14ac:dyDescent="0.2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</row>
    <row r="139" spans="1:24" ht="12.75" customHeight="1" x14ac:dyDescent="0.2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</row>
    <row r="140" spans="1:24" ht="12.75" customHeight="1" x14ac:dyDescent="0.2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</row>
    <row r="141" spans="1:24" ht="12.75" customHeight="1" x14ac:dyDescent="0.2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</row>
    <row r="142" spans="1:24" ht="12.75" customHeight="1" x14ac:dyDescent="0.2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</row>
    <row r="143" spans="1:24" ht="12.75" customHeight="1" x14ac:dyDescent="0.2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</row>
    <row r="144" spans="1:24" ht="12.75" customHeight="1" x14ac:dyDescent="0.2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</row>
    <row r="145" spans="1:24" ht="12.75" customHeight="1" x14ac:dyDescent="0.2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</row>
    <row r="146" spans="1:24" ht="12.75" customHeight="1" x14ac:dyDescent="0.2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</row>
    <row r="147" spans="1:24" ht="12.75" customHeight="1" x14ac:dyDescent="0.2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</row>
    <row r="148" spans="1:24" ht="12.75" customHeight="1" x14ac:dyDescent="0.2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</row>
    <row r="149" spans="1:24" ht="12.75" customHeight="1" x14ac:dyDescent="0.2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</row>
    <row r="150" spans="1:24" ht="12.75" customHeight="1" x14ac:dyDescent="0.2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</row>
    <row r="151" spans="1:24" ht="12.75" customHeight="1" x14ac:dyDescent="0.2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</row>
    <row r="152" spans="1:24" ht="12.75" customHeight="1" x14ac:dyDescent="0.2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</row>
    <row r="153" spans="1:24" ht="12.75" customHeight="1" x14ac:dyDescent="0.2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</row>
    <row r="154" spans="1:24" ht="12.75" customHeight="1" x14ac:dyDescent="0.2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</row>
    <row r="155" spans="1:24" ht="12.75" customHeight="1" x14ac:dyDescent="0.2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</row>
    <row r="156" spans="1:24" ht="12.75" customHeight="1" x14ac:dyDescent="0.2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</row>
    <row r="157" spans="1:24" ht="12.75" customHeight="1" x14ac:dyDescent="0.2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</row>
    <row r="158" spans="1:24" ht="12.75" customHeight="1" x14ac:dyDescent="0.2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</row>
    <row r="159" spans="1:24" ht="12.75" customHeight="1" x14ac:dyDescent="0.2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</row>
    <row r="160" spans="1:24" ht="12.75" customHeight="1" x14ac:dyDescent="0.2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</row>
    <row r="161" spans="1:24" ht="12.75" customHeight="1" x14ac:dyDescent="0.2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</row>
    <row r="162" spans="1:24" ht="12.75" customHeight="1" x14ac:dyDescent="0.2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</row>
    <row r="163" spans="1:24" ht="12.75" customHeight="1" x14ac:dyDescent="0.2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</row>
    <row r="164" spans="1:24" ht="12.75" customHeight="1" x14ac:dyDescent="0.2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</row>
    <row r="165" spans="1:24" ht="12.75" customHeight="1" x14ac:dyDescent="0.2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</row>
    <row r="166" spans="1:24" ht="12.75" customHeight="1" x14ac:dyDescent="0.2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</row>
    <row r="167" spans="1:24" ht="12.75" customHeight="1" x14ac:dyDescent="0.2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</row>
    <row r="168" spans="1:24" ht="12.75" customHeight="1" x14ac:dyDescent="0.2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</row>
    <row r="169" spans="1:24" ht="12.75" customHeight="1" x14ac:dyDescent="0.2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</row>
    <row r="170" spans="1:24" ht="12.75" customHeight="1" x14ac:dyDescent="0.2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</row>
    <row r="171" spans="1:24" ht="12.75" customHeight="1" x14ac:dyDescent="0.2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</row>
    <row r="172" spans="1:24" ht="12.75" customHeight="1" x14ac:dyDescent="0.2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</row>
    <row r="173" spans="1:24" ht="12.75" customHeight="1" x14ac:dyDescent="0.2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</row>
    <row r="174" spans="1:24" ht="12.75" customHeight="1" x14ac:dyDescent="0.2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</row>
    <row r="175" spans="1:24" ht="12.75" customHeight="1" x14ac:dyDescent="0.2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</row>
    <row r="176" spans="1:24" ht="12.75" customHeight="1" x14ac:dyDescent="0.2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</row>
    <row r="177" spans="1:24" ht="12.75" customHeight="1" x14ac:dyDescent="0.2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</row>
    <row r="178" spans="1:24" ht="12.75" customHeight="1" x14ac:dyDescent="0.2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</row>
    <row r="179" spans="1:24" ht="12.75" customHeight="1" x14ac:dyDescent="0.2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</row>
    <row r="180" spans="1:24" ht="12.75" customHeight="1" x14ac:dyDescent="0.2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</row>
    <row r="181" spans="1:24" ht="12.75" customHeight="1" x14ac:dyDescent="0.2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</row>
    <row r="182" spans="1:24" ht="12.75" customHeight="1" x14ac:dyDescent="0.2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</row>
    <row r="183" spans="1:24" ht="12.75" customHeight="1" x14ac:dyDescent="0.2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</row>
    <row r="184" spans="1:24" ht="12.75" customHeight="1" x14ac:dyDescent="0.2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</row>
    <row r="185" spans="1:24" ht="12.75" customHeight="1" x14ac:dyDescent="0.2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</row>
    <row r="186" spans="1:24" ht="12.75" customHeight="1" x14ac:dyDescent="0.2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</row>
    <row r="187" spans="1:24" ht="12.75" customHeight="1" x14ac:dyDescent="0.2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</row>
    <row r="188" spans="1:24" ht="12.75" customHeight="1" x14ac:dyDescent="0.2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</row>
    <row r="189" spans="1:24" ht="12.75" customHeight="1" x14ac:dyDescent="0.2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</row>
    <row r="190" spans="1:24" ht="12.75" customHeight="1" x14ac:dyDescent="0.2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</row>
    <row r="191" spans="1:24" ht="12.75" customHeight="1" x14ac:dyDescent="0.2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</row>
    <row r="192" spans="1:24" ht="12.75" customHeight="1" x14ac:dyDescent="0.2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</row>
    <row r="193" spans="1:24" ht="12.75" customHeight="1" x14ac:dyDescent="0.2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</row>
    <row r="194" spans="1:24" ht="12.75" customHeight="1" x14ac:dyDescent="0.2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</row>
    <row r="195" spans="1:24" ht="12.75" customHeight="1" x14ac:dyDescent="0.2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</row>
    <row r="196" spans="1:24" ht="12.75" customHeight="1" x14ac:dyDescent="0.2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</row>
    <row r="197" spans="1:24" ht="12.75" customHeight="1" x14ac:dyDescent="0.2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</row>
    <row r="198" spans="1:24" ht="12.75" customHeight="1" x14ac:dyDescent="0.2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</row>
    <row r="199" spans="1:24" ht="12.75" customHeight="1" x14ac:dyDescent="0.2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</row>
    <row r="200" spans="1:24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spans="1:24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spans="1:24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spans="1:24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spans="1:24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1:24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spans="1:24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spans="1:24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spans="1:24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spans="1:24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spans="1:24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spans="1:24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spans="1:24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spans="1:24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spans="1:24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</sheetData>
  <mergeCells count="8">
    <mergeCell ref="V4:X4"/>
    <mergeCell ref="A1:X1"/>
    <mergeCell ref="A2:X2"/>
    <mergeCell ref="A3:X3"/>
    <mergeCell ref="A4:E4"/>
    <mergeCell ref="F4:J4"/>
    <mergeCell ref="K4:M4"/>
    <mergeCell ref="N4:U4"/>
  </mergeCells>
  <pageMargins left="0.70866141732283472" right="0.70866141732283472" top="0.74803149606299213" bottom="0.74803149606299213" header="0" footer="0"/>
  <pageSetup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Matriz Extendida</vt:lpstr>
      <vt:lpstr>'Matriz Extendida'!Área_de_impresión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IMPLAN</dc:creator>
  <cp:lastModifiedBy>Jose</cp:lastModifiedBy>
  <cp:lastPrinted>2021-10-05T23:15:30Z</cp:lastPrinted>
  <dcterms:created xsi:type="dcterms:W3CDTF">2020-09-09T18:49:49Z</dcterms:created>
  <dcterms:modified xsi:type="dcterms:W3CDTF">2022-01-24T00:02:42Z</dcterms:modified>
</cp:coreProperties>
</file>